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is\Desktop\DUOC-MINEDUC\6.AplicacionesInformáticasParaLaGestión Administrativa\Excel\Actividad 13_Tablas\"/>
    </mc:Choice>
  </mc:AlternateContent>
  <xr:revisionPtr revIDLastSave="0" documentId="13_ncr:1_{D9C99339-3553-4F93-9551-35365EE6E706}" xr6:coauthVersionLast="45" xr6:coauthVersionMax="45" xr10:uidLastSave="{00000000-0000-0000-0000-000000000000}"/>
  <bookViews>
    <workbookView xWindow="-120" yWindow="-120" windowWidth="20730" windowHeight="11160" xr2:uid="{09DDFC39-1CC0-4A94-AED6-C69D1B1EA813}"/>
  </bookViews>
  <sheets>
    <sheet name="BASE DATOS TD" sheetId="2" r:id="rId1"/>
    <sheet name="TABLAS DATOS" sheetId="1" r:id="rId2"/>
  </sheets>
  <definedNames>
    <definedName name="_xlnm._FilterDatabase" localSheetId="0" hidden="1">'BASE DATOS TD'!$B$5:$J$122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2" l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6" i="2"/>
</calcChain>
</file>

<file path=xl/sharedStrings.xml><?xml version="1.0" encoding="utf-8"?>
<sst xmlns="http://schemas.openxmlformats.org/spreadsheetml/2006/main" count="635" uniqueCount="279">
  <si>
    <t>Tabla Pais</t>
  </si>
  <si>
    <t>Tabla de clientes</t>
  </si>
  <si>
    <t>Tabla de Producto</t>
  </si>
  <si>
    <t>Alemania</t>
  </si>
  <si>
    <t>PA-1</t>
  </si>
  <si>
    <t>CE-QUI</t>
  </si>
  <si>
    <t>QUICK-Stop</t>
  </si>
  <si>
    <t>PR-AL-U</t>
  </si>
  <si>
    <t>Algas Konbu</t>
  </si>
  <si>
    <t>Austria</t>
  </si>
  <si>
    <t>PA-2</t>
  </si>
  <si>
    <t>CE-ERN</t>
  </si>
  <si>
    <t>Ernst Handel</t>
  </si>
  <si>
    <t>PR-AR-E</t>
  </si>
  <si>
    <t>Arenque blanco del noroeste</t>
  </si>
  <si>
    <t>Bélgica</t>
  </si>
  <si>
    <t>PA-3</t>
  </si>
  <si>
    <t>CE-PIC</t>
  </si>
  <si>
    <t>Piccolo und mehr</t>
  </si>
  <si>
    <t>PR-AR-O</t>
  </si>
  <si>
    <t>Arenque salado</t>
  </si>
  <si>
    <t>Brasil</t>
  </si>
  <si>
    <t>PA-4</t>
  </si>
  <si>
    <t>CE-SUP</t>
  </si>
  <si>
    <t>Suprêmes délices</t>
  </si>
  <si>
    <t>PR-BA-A</t>
  </si>
  <si>
    <t>Barras de pan de Escocia</t>
  </si>
  <si>
    <t>Canadá</t>
  </si>
  <si>
    <t>PA-5</t>
  </si>
  <si>
    <t>CE-QUE</t>
  </si>
  <si>
    <t>Queen Cozinha</t>
  </si>
  <si>
    <t>PR-BO-R</t>
  </si>
  <si>
    <t>Bollos de pan de Wimmer</t>
  </si>
  <si>
    <t>Estados Unidos</t>
  </si>
  <si>
    <t>PA-6</t>
  </si>
  <si>
    <t>CE-MÈR</t>
  </si>
  <si>
    <t>Mère Paillarde</t>
  </si>
  <si>
    <t>PR-BO-S</t>
  </si>
  <si>
    <t>Bollos de Sir Rodney's</t>
  </si>
  <si>
    <t>Francia</t>
  </si>
  <si>
    <t>PA-7</t>
  </si>
  <si>
    <t>CE-SAV</t>
  </si>
  <si>
    <t>Save-a-lot Markets</t>
  </si>
  <si>
    <t>PR-CA-A</t>
  </si>
  <si>
    <t>Café de Malasia</t>
  </si>
  <si>
    <t>Irlanda</t>
  </si>
  <si>
    <t>PA-8</t>
  </si>
  <si>
    <t>CE-WHI</t>
  </si>
  <si>
    <t>White Clover Markets</t>
  </si>
  <si>
    <t>Caracoles de Borgoña</t>
  </si>
  <si>
    <t>CE-RAT</t>
  </si>
  <si>
    <t>Rattlesnake Canyon Grocery</t>
  </si>
  <si>
    <t>PR-CA-N</t>
  </si>
  <si>
    <t>Carne de cangrejo de Boston</t>
  </si>
  <si>
    <t>CE-GRE</t>
  </si>
  <si>
    <t>Great Lakes Food Market</t>
  </si>
  <si>
    <t>PR-CA-T</t>
  </si>
  <si>
    <t>Camembert Pierrot</t>
  </si>
  <si>
    <t>CE-BON</t>
  </si>
  <si>
    <t>Bon app'</t>
  </si>
  <si>
    <t>PR-CE-E</t>
  </si>
  <si>
    <t>Cerveza negra Steeleye</t>
  </si>
  <si>
    <t>CE-FOL</t>
  </si>
  <si>
    <t>Folies gourmandes</t>
  </si>
  <si>
    <t>PR-CE-H</t>
  </si>
  <si>
    <t>Cerveza Sasquatch</t>
  </si>
  <si>
    <t>CE-OWL</t>
  </si>
  <si>
    <t>Owl All-Night Grocers</t>
  </si>
  <si>
    <t>PR-CE-K</t>
  </si>
  <si>
    <t>Cerveza Laughing Lumberjack</t>
  </si>
  <si>
    <t>Cerveza Outback</t>
  </si>
  <si>
    <t>PR-CE-O</t>
  </si>
  <si>
    <t>Cereales para Filo</t>
  </si>
  <si>
    <t>PR-CE-U</t>
  </si>
  <si>
    <t>Cerveza Klosterbier Rhönbräu</t>
  </si>
  <si>
    <t>PR-CE-Y</t>
  </si>
  <si>
    <t>Cerveza tibetana Barley</t>
  </si>
  <si>
    <t>PR-CH-I</t>
  </si>
  <si>
    <t>Chocolate Schoggi</t>
  </si>
  <si>
    <t>PR-CH-S</t>
  </si>
  <si>
    <t>Chocolate holandés</t>
  </si>
  <si>
    <t>PR-CO-E</t>
  </si>
  <si>
    <t>Col fermentada Rössle</t>
  </si>
  <si>
    <t>PR-CO-S</t>
  </si>
  <si>
    <t>Cordero Alice Springs</t>
  </si>
  <si>
    <t>PR-CR-A</t>
  </si>
  <si>
    <t>Crema de almejas estilo Nueva Inglaterra</t>
  </si>
  <si>
    <t>PR-CR-S</t>
  </si>
  <si>
    <t>Crema de queso Fløtemys</t>
  </si>
  <si>
    <t>PR-CU-S</t>
  </si>
  <si>
    <t>Cuajada de judías</t>
  </si>
  <si>
    <t>PR-EM-O</t>
  </si>
  <si>
    <t>Empanada de cerdo</t>
  </si>
  <si>
    <t>PR-ES-A</t>
  </si>
  <si>
    <t>Especias picantes de Luisiana</t>
  </si>
  <si>
    <t>PR-ES-E</t>
  </si>
  <si>
    <t>Escabeche de arenque</t>
  </si>
  <si>
    <t>PR-GA-E</t>
  </si>
  <si>
    <t>Galletas Zaanse</t>
  </si>
  <si>
    <t>PR-GN-A</t>
  </si>
  <si>
    <t>Gnocchi de la abuela Alicia</t>
  </si>
  <si>
    <t>PR-LA-N</t>
  </si>
  <si>
    <t>Langostinos tigre Carnarvon</t>
  </si>
  <si>
    <t>PR-LI-E</t>
  </si>
  <si>
    <t>Licor verde Chartreuse</t>
  </si>
  <si>
    <t>PR-LI-Y</t>
  </si>
  <si>
    <t>Licor Cloudberry</t>
  </si>
  <si>
    <t>PR-ME-S</t>
  </si>
  <si>
    <t>Mermelada de Sir Rodney's</t>
  </si>
  <si>
    <t>PR-OS-R</t>
  </si>
  <si>
    <t>Ositos de goma Gumbär</t>
  </si>
  <si>
    <t>PR-PA-E</t>
  </si>
  <si>
    <t>Pastas de té de chocolate</t>
  </si>
  <si>
    <t>PR-PA-O</t>
  </si>
  <si>
    <t>Paté chino</t>
  </si>
  <si>
    <t>PR-PE-B</t>
  </si>
  <si>
    <t>Peras secas orgánicas del tío Bob</t>
  </si>
  <si>
    <t>PR-PO-A</t>
  </si>
  <si>
    <t>Postre de merengue Pavlova</t>
  </si>
  <si>
    <t>PR-QU-A</t>
  </si>
  <si>
    <t>Queso de cabra</t>
  </si>
  <si>
    <t>PR-QU-E</t>
  </si>
  <si>
    <t>Queso de soja Longlife</t>
  </si>
  <si>
    <t>PR-QU-I</t>
  </si>
  <si>
    <t>Queso Mascarpone Fabioli</t>
  </si>
  <si>
    <t>PR-QU-O</t>
  </si>
  <si>
    <t>Queso gorgonzola Telino</t>
  </si>
  <si>
    <t>PR-QU-S</t>
  </si>
  <si>
    <t>Queso Cabrales</t>
  </si>
  <si>
    <t>Queso Gudbrandsdals</t>
  </si>
  <si>
    <t>PR-RA-O</t>
  </si>
  <si>
    <t>Raviolis Angelo</t>
  </si>
  <si>
    <t>PR-RA-T</t>
  </si>
  <si>
    <t>Raclet de queso Courdavault</t>
  </si>
  <si>
    <t>PR-RE-A</t>
  </si>
  <si>
    <t>Refresco Guaraná Fantástica</t>
  </si>
  <si>
    <t>PR-SA-D</t>
  </si>
  <si>
    <t>Salmón ahumado Gravad</t>
  </si>
  <si>
    <t>PR-SA-R</t>
  </si>
  <si>
    <t>Salchicha Thüringer</t>
  </si>
  <si>
    <t>Salsa verde original Frankfurter</t>
  </si>
  <si>
    <t>PR-SA-S</t>
  </si>
  <si>
    <t>Sandwich de vegetales</t>
  </si>
  <si>
    <t>PR-TA-R</t>
  </si>
  <si>
    <t>Tallarines de Singapur</t>
  </si>
  <si>
    <t>Tarta de azúcar</t>
  </si>
  <si>
    <t>PR-TÉ-A</t>
  </si>
  <si>
    <t>Té Dharamsala</t>
  </si>
  <si>
    <t>PR-VI-E</t>
  </si>
  <si>
    <t>Vino Côte de Blaye</t>
  </si>
  <si>
    <t>Código General</t>
  </si>
  <si>
    <t>Código Cliente</t>
  </si>
  <si>
    <t>Nombre Cliente</t>
  </si>
  <si>
    <t xml:space="preserve">Código País </t>
  </si>
  <si>
    <t>País</t>
  </si>
  <si>
    <t>Código Producto</t>
  </si>
  <si>
    <t>Nombre Producto</t>
  </si>
  <si>
    <t>Cargo</t>
  </si>
  <si>
    <t>Cantidad de Productos</t>
  </si>
  <si>
    <t>VE-113</t>
  </si>
  <si>
    <t>VE-033</t>
  </si>
  <si>
    <t>VE-107</t>
  </si>
  <si>
    <t>VE-069</t>
  </si>
  <si>
    <t>VE-018</t>
  </si>
  <si>
    <t>VE-027</t>
  </si>
  <si>
    <t>VE-084</t>
  </si>
  <si>
    <t>VE-054</t>
  </si>
  <si>
    <t>VE-038</t>
  </si>
  <si>
    <t>VE-064</t>
  </si>
  <si>
    <t>VE-051</t>
  </si>
  <si>
    <t>VE-112</t>
  </si>
  <si>
    <t>VE-095</t>
  </si>
  <si>
    <t>VE-017</t>
  </si>
  <si>
    <t>VE-053</t>
  </si>
  <si>
    <t>VE-024</t>
  </si>
  <si>
    <t>VE-091</t>
  </si>
  <si>
    <t>VE-025</t>
  </si>
  <si>
    <t>VE-063</t>
  </si>
  <si>
    <t>VE-102</t>
  </si>
  <si>
    <t>VE-070</t>
  </si>
  <si>
    <t>VE-026</t>
  </si>
  <si>
    <t>VE-031</t>
  </si>
  <si>
    <t>VE-012</t>
  </si>
  <si>
    <t>VE-005</t>
  </si>
  <si>
    <t>VE-092</t>
  </si>
  <si>
    <t>VE-042</t>
  </si>
  <si>
    <t>VE-020</t>
  </si>
  <si>
    <t>VE-099</t>
  </si>
  <si>
    <t>VE-068</t>
  </si>
  <si>
    <t>VE-022</t>
  </si>
  <si>
    <t>VE-058</t>
  </si>
  <si>
    <t>VE-062</t>
  </si>
  <si>
    <t>VE-074</t>
  </si>
  <si>
    <t>VE-076</t>
  </si>
  <si>
    <t>VE-079</t>
  </si>
  <si>
    <t>VE-030</t>
  </si>
  <si>
    <t>VE-052</t>
  </si>
  <si>
    <t>VE-034</t>
  </si>
  <si>
    <t>VE-093</t>
  </si>
  <si>
    <t>VE-097</t>
  </si>
  <si>
    <t>VE-098</t>
  </si>
  <si>
    <t>VE-101</t>
  </si>
  <si>
    <t>VE-044</t>
  </si>
  <si>
    <t>VE-009</t>
  </si>
  <si>
    <t>VE-014</t>
  </si>
  <si>
    <t>VE-023</t>
  </si>
  <si>
    <t>VE-040</t>
  </si>
  <si>
    <t>VE-110</t>
  </si>
  <si>
    <t>VE-094</t>
  </si>
  <si>
    <t>VE-049</t>
  </si>
  <si>
    <t>VE-013</t>
  </si>
  <si>
    <t>VE-071</t>
  </si>
  <si>
    <t>VE-072</t>
  </si>
  <si>
    <t>VE-039</t>
  </si>
  <si>
    <t>VE-082</t>
  </si>
  <si>
    <t>VE-117</t>
  </si>
  <si>
    <t>VE-045</t>
  </si>
  <si>
    <t>VE-046</t>
  </si>
  <si>
    <t>VE-089</t>
  </si>
  <si>
    <t>VE-115</t>
  </si>
  <si>
    <t>VE-008</t>
  </si>
  <si>
    <t>VE-011</t>
  </si>
  <si>
    <t>VE-055</t>
  </si>
  <si>
    <t>VE-015</t>
  </si>
  <si>
    <t>VE-057</t>
  </si>
  <si>
    <t>VE-080</t>
  </si>
  <si>
    <t>VE-065</t>
  </si>
  <si>
    <t>VE-067</t>
  </si>
  <si>
    <t>VE-035</t>
  </si>
  <si>
    <t>VE-083</t>
  </si>
  <si>
    <t>VE-010</t>
  </si>
  <si>
    <t>VE-059</t>
  </si>
  <si>
    <t>VE-108</t>
  </si>
  <si>
    <t>VE-109</t>
  </si>
  <si>
    <t>VE-066</t>
  </si>
  <si>
    <t>VE-028</t>
  </si>
  <si>
    <t>VE-007</t>
  </si>
  <si>
    <t>VE-077</t>
  </si>
  <si>
    <t>VE-050</t>
  </si>
  <si>
    <t>VE-037</t>
  </si>
  <si>
    <t>VE-111</t>
  </si>
  <si>
    <t>VE-048</t>
  </si>
  <si>
    <t>VE-029</t>
  </si>
  <si>
    <t>VE-001</t>
  </si>
  <si>
    <t>VE-085</t>
  </si>
  <si>
    <t>VE-087</t>
  </si>
  <si>
    <t>VE-003</t>
  </si>
  <si>
    <t>VE-060</t>
  </si>
  <si>
    <t>VE-032</t>
  </si>
  <si>
    <t>VE-081</t>
  </si>
  <si>
    <t>VE-114</t>
  </si>
  <si>
    <t>VE-100</t>
  </si>
  <si>
    <t>VE-106</t>
  </si>
  <si>
    <t>VE-016</t>
  </si>
  <si>
    <t>VE-002</t>
  </si>
  <si>
    <t>VE-004</t>
  </si>
  <si>
    <t>VE-061</t>
  </si>
  <si>
    <t>VE-036</t>
  </si>
  <si>
    <t>VE-090</t>
  </si>
  <si>
    <t>VE-047</t>
  </si>
  <si>
    <t>VE-103</t>
  </si>
  <si>
    <t>VE-056</t>
  </si>
  <si>
    <t>VE-021</t>
  </si>
  <si>
    <t>VE-078</t>
  </si>
  <si>
    <t>VE-041</t>
  </si>
  <si>
    <t>VE-086</t>
  </si>
  <si>
    <t>VE-088</t>
  </si>
  <si>
    <t>VE-116</t>
  </si>
  <si>
    <t>VE-096</t>
  </si>
  <si>
    <t>VE-006</t>
  </si>
  <si>
    <t>VE-073</t>
  </si>
  <si>
    <t>VE-104</t>
  </si>
  <si>
    <t>VE-105</t>
  </si>
  <si>
    <t>VE-043</t>
  </si>
  <si>
    <t>VE-019</t>
  </si>
  <si>
    <t>VE-075</t>
  </si>
  <si>
    <t>=BUSCARH(C6;'TABLAS DATOS'!$E$3:$Q$4;2;0)</t>
  </si>
  <si>
    <t>=INDICE('TABLAS DATOS'!$A$3:$A$10;COINCIDIR(E6;'TABLAS DATOS'!$B$3:$B$10;0))</t>
  </si>
  <si>
    <t>=BUSCARV(G6;'TABLAS DATOS'!$A$15:$B$69;2;0)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</si>
</sst>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\U&quot;$&quot;* #,##0_);_(&quot;$&quot;* \(#,##0\);_(&quot;$&quot;* &quot;-&quot;??_);_(@_)"/>
  </numFmts>
  <fonts count="5" x14ac:knownFonts="1">
    <font>
      <sz val="10"/>
      <color indexed="8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color theme="5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0" xfId="0" quotePrefix="1" applyFont="1"/>
  </cellXfs>
  <cellStyles count="2">
    <cellStyle name="Moneda 2" xfId="1" xr:uid="{DC523FE9-0A19-4674-810B-9B2C240F395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A677E-E19C-413E-AB2C-32AEC8750ACE}">
  <dimension ref="B2:J122"/>
  <sheetViews>
    <sheetView showGridLines="0" tabSelected="1" zoomScaleNormal="100" zoomScaleSheetLayoutView="137" workbookViewId="0">
      <selection activeCell="H6" sqref="H6"/>
    </sheetView>
  </sheetViews>
  <sheetFormatPr baseColWidth="10" defaultRowHeight="12.75" x14ac:dyDescent="0.2"/>
  <cols>
    <col min="1" max="1" width="13.7109375" bestFit="1" customWidth="1"/>
    <col min="2" max="2" width="8.28515625" bestFit="1" customWidth="1"/>
    <col min="3" max="3" width="8.42578125" bestFit="1" customWidth="1"/>
    <col min="4" max="4" width="25.140625" bestFit="1" customWidth="1"/>
    <col min="5" max="5" width="11.85546875" bestFit="1" customWidth="1"/>
    <col min="6" max="6" width="14.140625" bestFit="1" customWidth="1"/>
    <col min="7" max="7" width="16.28515625" bestFit="1" customWidth="1"/>
    <col min="8" max="8" width="35.28515625" bestFit="1" customWidth="1"/>
    <col min="9" max="9" width="8.42578125" bestFit="1" customWidth="1"/>
    <col min="10" max="10" width="10" bestFit="1" customWidth="1"/>
  </cols>
  <sheetData>
    <row r="2" spans="2:10" x14ac:dyDescent="0.2">
      <c r="D2" s="9" t="s">
        <v>276</v>
      </c>
    </row>
    <row r="3" spans="2:10" x14ac:dyDescent="0.2">
      <c r="F3" s="9" t="s">
        <v>277</v>
      </c>
    </row>
    <row r="4" spans="2:10" x14ac:dyDescent="0.2">
      <c r="E4" s="1"/>
      <c r="F4" s="1"/>
      <c r="H4" s="9" t="s">
        <v>278</v>
      </c>
    </row>
    <row r="5" spans="2:10" ht="38.25" x14ac:dyDescent="0.2">
      <c r="B5" s="3" t="s">
        <v>150</v>
      </c>
      <c r="C5" s="7" t="s">
        <v>151</v>
      </c>
      <c r="D5" s="3" t="s">
        <v>152</v>
      </c>
      <c r="E5" s="7" t="s">
        <v>153</v>
      </c>
      <c r="F5" s="3" t="s">
        <v>154</v>
      </c>
      <c r="G5" s="7" t="s">
        <v>155</v>
      </c>
      <c r="H5" s="3" t="s">
        <v>156</v>
      </c>
      <c r="I5" s="3" t="s">
        <v>157</v>
      </c>
      <c r="J5" s="3" t="s">
        <v>158</v>
      </c>
    </row>
    <row r="6" spans="2:10" s="4" customFormat="1" x14ac:dyDescent="0.2">
      <c r="B6" s="5" t="s">
        <v>159</v>
      </c>
      <c r="C6" s="2" t="s">
        <v>62</v>
      </c>
      <c r="D6" s="8" t="str">
        <f>HLOOKUP(C6,'TABLAS DATOS'!$E$3:$Q$4,2,0)</f>
        <v>Folies gourmandes</v>
      </c>
      <c r="E6" s="2" t="s">
        <v>40</v>
      </c>
      <c r="F6" s="8" t="str">
        <f>INDEX('TABLAS DATOS'!$A$3:$A$10,MATCH(E6,'TABLAS DATOS'!$B$3:$B$10,0))</f>
        <v>Francia</v>
      </c>
      <c r="G6" s="2" t="s">
        <v>127</v>
      </c>
      <c r="H6" s="8" t="str">
        <f>VLOOKUP(G6,'TABLAS DATOS'!$A$15:$B$69,2,0)</f>
        <v>Queso Cabrales</v>
      </c>
      <c r="I6" s="6">
        <v>487.38</v>
      </c>
      <c r="J6" s="2">
        <v>2</v>
      </c>
    </row>
    <row r="7" spans="2:10" ht="13.5" customHeight="1" x14ac:dyDescent="0.2">
      <c r="B7" s="5" t="s">
        <v>160</v>
      </c>
      <c r="C7" s="2" t="s">
        <v>11</v>
      </c>
      <c r="D7" s="8" t="str">
        <f>HLOOKUP(C7,'TABLAS DATOS'!$E$3:$Q$4,2,0)</f>
        <v>Ernst Handel</v>
      </c>
      <c r="E7" s="2" t="s">
        <v>10</v>
      </c>
      <c r="F7" s="8" t="str">
        <f>INDEX('TABLAS DATOS'!$A$3:$A$10,MATCH(E7,'TABLAS DATOS'!$B$3:$B$10,0))</f>
        <v>Austria</v>
      </c>
      <c r="G7" s="2" t="s">
        <v>127</v>
      </c>
      <c r="H7" s="8" t="str">
        <f>VLOOKUP(G7,'TABLAS DATOS'!$A$15:$B$69,2,0)</f>
        <v>Queso Cabrales</v>
      </c>
      <c r="I7" s="6">
        <v>411.88</v>
      </c>
      <c r="J7" s="2">
        <v>6</v>
      </c>
    </row>
    <row r="8" spans="2:10" ht="13.5" customHeight="1" x14ac:dyDescent="0.2">
      <c r="B8" s="5" t="s">
        <v>161</v>
      </c>
      <c r="C8" s="2" t="s">
        <v>58</v>
      </c>
      <c r="D8" s="8" t="str">
        <f>HLOOKUP(C8,'TABLAS DATOS'!$E$3:$Q$4,2,0)</f>
        <v>Bon app'</v>
      </c>
      <c r="E8" s="2" t="s">
        <v>40</v>
      </c>
      <c r="F8" s="8" t="str">
        <f>INDEX('TABLAS DATOS'!$A$3:$A$10,MATCH(E8,'TABLAS DATOS'!$B$3:$B$10,0))</f>
        <v>Francia</v>
      </c>
      <c r="G8" s="2" t="s">
        <v>43</v>
      </c>
      <c r="H8" s="8" t="str">
        <f>VLOOKUP(G8,'TABLAS DATOS'!$A$15:$B$69,2,0)</f>
        <v>Café de Malasia</v>
      </c>
      <c r="I8" s="6">
        <v>350.64</v>
      </c>
      <c r="J8" s="2">
        <v>10</v>
      </c>
    </row>
    <row r="9" spans="2:10" ht="13.5" customHeight="1" x14ac:dyDescent="0.2">
      <c r="B9" s="5" t="s">
        <v>162</v>
      </c>
      <c r="C9" s="2" t="s">
        <v>41</v>
      </c>
      <c r="D9" s="8" t="str">
        <f>HLOOKUP(C9,'TABLAS DATOS'!$E$3:$Q$4,2,0)</f>
        <v>Save-a-lot Markets</v>
      </c>
      <c r="E9" s="2" t="s">
        <v>34</v>
      </c>
      <c r="F9" s="8" t="str">
        <f>INDEX('TABLAS DATOS'!$A$3:$A$10,MATCH(E9,'TABLAS DATOS'!$B$3:$B$10,0))</f>
        <v>Estados Unidos</v>
      </c>
      <c r="G9" s="2" t="s">
        <v>103</v>
      </c>
      <c r="H9" s="8" t="str">
        <f>VLOOKUP(G9,'TABLAS DATOS'!$A$15:$B$69,2,0)</f>
        <v>Licor verde Chartreuse</v>
      </c>
      <c r="I9" s="6">
        <v>352.69</v>
      </c>
      <c r="J9" s="2">
        <v>10</v>
      </c>
    </row>
    <row r="10" spans="2:10" ht="13.5" customHeight="1" x14ac:dyDescent="0.2">
      <c r="B10" s="5" t="s">
        <v>163</v>
      </c>
      <c r="C10" s="2" t="s">
        <v>11</v>
      </c>
      <c r="D10" s="8" t="str">
        <f>HLOOKUP(C10,'TABLAS DATOS'!$E$3:$Q$4,2,0)</f>
        <v>Ernst Handel</v>
      </c>
      <c r="E10" s="2" t="s">
        <v>10</v>
      </c>
      <c r="F10" s="8" t="str">
        <f>INDEX('TABLAS DATOS'!$A$3:$A$10,MATCH(E10,'TABLAS DATOS'!$B$3:$B$10,0))</f>
        <v>Austria</v>
      </c>
      <c r="G10" s="2" t="s">
        <v>25</v>
      </c>
      <c r="H10" s="8" t="str">
        <f>VLOOKUP(G10,'TABLAS DATOS'!$A$15:$B$69,2,0)</f>
        <v>Barras de pan de Escocia</v>
      </c>
      <c r="I10" s="6">
        <v>351.53</v>
      </c>
      <c r="J10" s="2">
        <v>12</v>
      </c>
    </row>
    <row r="11" spans="2:10" x14ac:dyDescent="0.2">
      <c r="B11" s="5" t="s">
        <v>164</v>
      </c>
      <c r="C11" s="2" t="s">
        <v>17</v>
      </c>
      <c r="D11" s="8" t="str">
        <f>HLOOKUP(C11,'TABLAS DATOS'!$E$3:$Q$4,2,0)</f>
        <v>Piccolo und mehr</v>
      </c>
      <c r="E11" s="2" t="s">
        <v>10</v>
      </c>
      <c r="F11" s="8" t="str">
        <f>INDEX('TABLAS DATOS'!$A$3:$A$10,MATCH(E11,'TABLAS DATOS'!$B$3:$B$10,0))</f>
        <v>Austria</v>
      </c>
      <c r="G11" s="2" t="s">
        <v>13</v>
      </c>
      <c r="H11" s="8" t="str">
        <f>VLOOKUP(G11,'TABLAS DATOS'!$A$15:$B$69,2,0)</f>
        <v>Arenque blanco del noroeste</v>
      </c>
      <c r="I11" s="6">
        <v>360.63</v>
      </c>
      <c r="J11" s="2">
        <v>12</v>
      </c>
    </row>
    <row r="12" spans="2:10" x14ac:dyDescent="0.2">
      <c r="B12" s="5" t="s">
        <v>165</v>
      </c>
      <c r="C12" s="2" t="s">
        <v>41</v>
      </c>
      <c r="D12" s="8" t="str">
        <f>HLOOKUP(C12,'TABLAS DATOS'!$E$3:$Q$4,2,0)</f>
        <v>Save-a-lot Markets</v>
      </c>
      <c r="E12" s="2" t="s">
        <v>34</v>
      </c>
      <c r="F12" s="8" t="str">
        <f>INDEX('TABLAS DATOS'!$A$3:$A$10,MATCH(E12,'TABLAS DATOS'!$B$3:$B$10,0))</f>
        <v>Estados Unidos</v>
      </c>
      <c r="G12" s="2" t="s">
        <v>117</v>
      </c>
      <c r="H12" s="8" t="str">
        <f>VLOOKUP(G12,'TABLAS DATOS'!$A$15:$B$69,2,0)</f>
        <v>Postre de merengue Pavlova</v>
      </c>
      <c r="I12" s="6">
        <v>487.57</v>
      </c>
      <c r="J12" s="2">
        <v>12</v>
      </c>
    </row>
    <row r="13" spans="2:10" x14ac:dyDescent="0.2">
      <c r="B13" s="5" t="s">
        <v>166</v>
      </c>
      <c r="C13" s="2" t="s">
        <v>29</v>
      </c>
      <c r="D13" s="8" t="str">
        <f>HLOOKUP(C13,'TABLAS DATOS'!$E$3:$Q$4,2,0)</f>
        <v>Queen Cozinha</v>
      </c>
      <c r="E13" s="2" t="s">
        <v>22</v>
      </c>
      <c r="F13" s="8" t="str">
        <f>INDEX('TABLAS DATOS'!$A$3:$A$10,MATCH(E13,'TABLAS DATOS'!$B$3:$B$10,0))</f>
        <v>Brasil</v>
      </c>
      <c r="G13" s="2" t="s">
        <v>31</v>
      </c>
      <c r="H13" s="8" t="str">
        <f>VLOOKUP(G13,'TABLAS DATOS'!$A$15:$B$69,2,0)</f>
        <v>Bollos de pan de Wimmer</v>
      </c>
      <c r="I13" s="6">
        <v>890.78</v>
      </c>
      <c r="J13" s="2">
        <v>12</v>
      </c>
    </row>
    <row r="14" spans="2:10" x14ac:dyDescent="0.2">
      <c r="B14" s="5" t="s">
        <v>167</v>
      </c>
      <c r="C14" s="2" t="s">
        <v>11</v>
      </c>
      <c r="D14" s="8" t="str">
        <f>HLOOKUP(C14,'TABLAS DATOS'!$E$3:$Q$4,2,0)</f>
        <v>Ernst Handel</v>
      </c>
      <c r="E14" s="2" t="s">
        <v>10</v>
      </c>
      <c r="F14" s="8" t="str">
        <f>INDEX('TABLAS DATOS'!$A$3:$A$10,MATCH(E14,'TABLAS DATOS'!$B$3:$B$10,0))</f>
        <v>Austria</v>
      </c>
      <c r="G14" s="2" t="s">
        <v>37</v>
      </c>
      <c r="H14" s="8" t="str">
        <f>VLOOKUP(G14,'TABLAS DATOS'!$A$15:$B$69,2,0)</f>
        <v>Bollos de Sir Rodney's</v>
      </c>
      <c r="I14" s="6">
        <v>477.9</v>
      </c>
      <c r="J14" s="2">
        <v>13</v>
      </c>
    </row>
    <row r="15" spans="2:10" x14ac:dyDescent="0.2">
      <c r="B15" s="5" t="s">
        <v>168</v>
      </c>
      <c r="C15" s="2" t="s">
        <v>35</v>
      </c>
      <c r="D15" s="8" t="str">
        <f>HLOOKUP(C15,'TABLAS DATOS'!$E$3:$Q$4,2,0)</f>
        <v>Mère Paillarde</v>
      </c>
      <c r="E15" s="2" t="s">
        <v>28</v>
      </c>
      <c r="F15" s="8" t="str">
        <f>INDEX('TABLAS DATOS'!$A$3:$A$10,MATCH(E15,'TABLAS DATOS'!$B$3:$B$10,0))</f>
        <v>Canadá</v>
      </c>
      <c r="G15" s="2" t="s">
        <v>111</v>
      </c>
      <c r="H15" s="8" t="str">
        <f>VLOOKUP(G15,'TABLAS DATOS'!$A$15:$B$69,2,0)</f>
        <v>Pastas de té de chocolate</v>
      </c>
      <c r="I15" s="6">
        <v>379.13</v>
      </c>
      <c r="J15" s="2">
        <v>15</v>
      </c>
    </row>
    <row r="16" spans="2:10" x14ac:dyDescent="0.2">
      <c r="B16" s="5" t="s">
        <v>169</v>
      </c>
      <c r="C16" s="2" t="s">
        <v>23</v>
      </c>
      <c r="D16" s="8" t="str">
        <f>HLOOKUP(C16,'TABLAS DATOS'!$E$3:$Q$4,2,0)</f>
        <v>Suprêmes délices</v>
      </c>
      <c r="E16" s="2" t="s">
        <v>16</v>
      </c>
      <c r="F16" s="8" t="str">
        <f>INDEX('TABLAS DATOS'!$A$3:$A$10,MATCH(E16,'TABLAS DATOS'!$B$3:$B$10,0))</f>
        <v>Bélgica</v>
      </c>
      <c r="G16" s="2" t="s">
        <v>111</v>
      </c>
      <c r="H16" s="8" t="str">
        <f>VLOOKUP(G16,'TABLAS DATOS'!$A$15:$B$69,2,0)</f>
        <v>Pastas de té de chocolate</v>
      </c>
      <c r="I16" s="6">
        <v>424.3</v>
      </c>
      <c r="J16" s="2">
        <v>15</v>
      </c>
    </row>
    <row r="17" spans="2:10" x14ac:dyDescent="0.2">
      <c r="B17" s="5" t="s">
        <v>170</v>
      </c>
      <c r="C17" s="2" t="s">
        <v>62</v>
      </c>
      <c r="D17" s="8" t="str">
        <f>HLOOKUP(C17,'TABLAS DATOS'!$E$3:$Q$4,2,0)</f>
        <v>Folies gourmandes</v>
      </c>
      <c r="E17" s="2" t="s">
        <v>40</v>
      </c>
      <c r="F17" s="8" t="str">
        <f>INDEX('TABLAS DATOS'!$A$3:$A$10,MATCH(E17,'TABLAS DATOS'!$B$3:$B$10,0))</f>
        <v>Francia</v>
      </c>
      <c r="G17" s="2" t="s">
        <v>93</v>
      </c>
      <c r="H17" s="8" t="str">
        <f>VLOOKUP(G17,'TABLAS DATOS'!$A$15:$B$69,2,0)</f>
        <v>Especias picantes de Luisiana</v>
      </c>
      <c r="I17" s="6">
        <v>487.38</v>
      </c>
      <c r="J17" s="2">
        <v>15</v>
      </c>
    </row>
    <row r="18" spans="2:10" x14ac:dyDescent="0.2">
      <c r="B18" s="5" t="s">
        <v>171</v>
      </c>
      <c r="C18" s="2" t="s">
        <v>41</v>
      </c>
      <c r="D18" s="8" t="str">
        <f>HLOOKUP(C18,'TABLAS DATOS'!$E$3:$Q$4,2,0)</f>
        <v>Save-a-lot Markets</v>
      </c>
      <c r="E18" s="2" t="s">
        <v>34</v>
      </c>
      <c r="F18" s="8" t="str">
        <f>INDEX('TABLAS DATOS'!$A$3:$A$10,MATCH(E18,'TABLAS DATOS'!$B$3:$B$10,0))</f>
        <v>Estados Unidos</v>
      </c>
      <c r="G18" s="2" t="s">
        <v>43</v>
      </c>
      <c r="H18" s="8" t="str">
        <f>VLOOKUP(G18,'TABLAS DATOS'!$A$15:$B$69,2,0)</f>
        <v>Café de Malasia</v>
      </c>
      <c r="I18" s="6">
        <v>657.54</v>
      </c>
      <c r="J18" s="2">
        <v>15</v>
      </c>
    </row>
    <row r="19" spans="2:10" x14ac:dyDescent="0.2">
      <c r="B19" s="5" t="s">
        <v>172</v>
      </c>
      <c r="C19" s="2" t="s">
        <v>11</v>
      </c>
      <c r="D19" s="8" t="str">
        <f>HLOOKUP(C19,'TABLAS DATOS'!$E$3:$Q$4,2,0)</f>
        <v>Ernst Handel</v>
      </c>
      <c r="E19" s="2" t="s">
        <v>10</v>
      </c>
      <c r="F19" s="8" t="str">
        <f>INDEX('TABLAS DATOS'!$A$3:$A$10,MATCH(E19,'TABLAS DATOS'!$B$3:$B$10,0))</f>
        <v>Austria</v>
      </c>
      <c r="G19" s="2" t="s">
        <v>19</v>
      </c>
      <c r="H19" s="8" t="str">
        <f>VLOOKUP(G19,'TABLAS DATOS'!$A$15:$B$69,2,0)</f>
        <v>Arenque salado</v>
      </c>
      <c r="I19" s="6">
        <v>351.53</v>
      </c>
      <c r="J19" s="2">
        <v>16</v>
      </c>
    </row>
    <row r="20" spans="2:10" x14ac:dyDescent="0.2">
      <c r="B20" s="5" t="s">
        <v>173</v>
      </c>
      <c r="C20" s="2" t="s">
        <v>23</v>
      </c>
      <c r="D20" s="8" t="str">
        <f>HLOOKUP(C20,'TABLAS DATOS'!$E$3:$Q$4,2,0)</f>
        <v>Suprêmes délices</v>
      </c>
      <c r="E20" s="2" t="s">
        <v>16</v>
      </c>
      <c r="F20" s="8" t="str">
        <f>INDEX('TABLAS DATOS'!$A$3:$A$10,MATCH(E20,'TABLAS DATOS'!$B$3:$B$10,0))</f>
        <v>Bélgica</v>
      </c>
      <c r="G20" s="2" t="s">
        <v>143</v>
      </c>
      <c r="H20" s="8" t="str">
        <f>VLOOKUP(G20,'TABLAS DATOS'!$A$15:$B$69,2,0)</f>
        <v>Tallarines de Singapur</v>
      </c>
      <c r="I20" s="6">
        <v>424.3</v>
      </c>
      <c r="J20" s="2">
        <v>16</v>
      </c>
    </row>
    <row r="21" spans="2:10" x14ac:dyDescent="0.2">
      <c r="B21" s="5" t="s">
        <v>174</v>
      </c>
      <c r="C21" s="2" t="s">
        <v>11</v>
      </c>
      <c r="D21" s="8" t="str">
        <f>HLOOKUP(C21,'TABLAS DATOS'!$E$3:$Q$4,2,0)</f>
        <v>Ernst Handel</v>
      </c>
      <c r="E21" s="2" t="s">
        <v>10</v>
      </c>
      <c r="F21" s="8" t="str">
        <f>INDEX('TABLAS DATOS'!$A$3:$A$10,MATCH(E21,'TABLAS DATOS'!$B$3:$B$10,0))</f>
        <v>Austria</v>
      </c>
      <c r="G21" s="2" t="s">
        <v>125</v>
      </c>
      <c r="H21" s="8" t="str">
        <f>VLOOKUP(G21,'TABLAS DATOS'!$A$15:$B$69,2,0)</f>
        <v>Queso gorgonzola Telino</v>
      </c>
      <c r="I21" s="6">
        <v>353.07</v>
      </c>
      <c r="J21" s="2">
        <v>18</v>
      </c>
    </row>
    <row r="22" spans="2:10" x14ac:dyDescent="0.2">
      <c r="B22" s="5" t="s">
        <v>175</v>
      </c>
      <c r="C22" s="2" t="s">
        <v>41</v>
      </c>
      <c r="D22" s="8" t="str">
        <f>HLOOKUP(C22,'TABLAS DATOS'!$E$3:$Q$4,2,0)</f>
        <v>Save-a-lot Markets</v>
      </c>
      <c r="E22" s="2" t="s">
        <v>34</v>
      </c>
      <c r="F22" s="8" t="str">
        <f>INDEX('TABLAS DATOS'!$A$3:$A$10,MATCH(E22,'TABLAS DATOS'!$B$3:$B$10,0))</f>
        <v>Estados Unidos</v>
      </c>
      <c r="G22" s="2" t="s">
        <v>103</v>
      </c>
      <c r="H22" s="8" t="str">
        <f>VLOOKUP(G22,'TABLAS DATOS'!$A$15:$B$69,2,0)</f>
        <v>Licor verde Chartreuse</v>
      </c>
      <c r="I22" s="6">
        <v>544.08000000000004</v>
      </c>
      <c r="J22" s="2">
        <v>18</v>
      </c>
    </row>
    <row r="23" spans="2:10" x14ac:dyDescent="0.2">
      <c r="B23" s="5" t="s">
        <v>176</v>
      </c>
      <c r="C23" s="2" t="s">
        <v>11</v>
      </c>
      <c r="D23" s="8" t="str">
        <f>HLOOKUP(C23,'TABLAS DATOS'!$E$3:$Q$4,2,0)</f>
        <v>Ernst Handel</v>
      </c>
      <c r="E23" s="2" t="s">
        <v>10</v>
      </c>
      <c r="F23" s="8" t="str">
        <f>INDEX('TABLAS DATOS'!$A$3:$A$10,MATCH(E23,'TABLAS DATOS'!$B$3:$B$10,0))</f>
        <v>Austria</v>
      </c>
      <c r="G23" s="2" t="s">
        <v>132</v>
      </c>
      <c r="H23" s="8" t="str">
        <f>VLOOKUP(G23,'TABLAS DATOS'!$A$15:$B$69,2,0)</f>
        <v>Raclet de queso Courdavault</v>
      </c>
      <c r="I23" s="6">
        <v>353.07</v>
      </c>
      <c r="J23" s="2">
        <v>20</v>
      </c>
    </row>
    <row r="24" spans="2:10" x14ac:dyDescent="0.2">
      <c r="B24" s="5" t="s">
        <v>177</v>
      </c>
      <c r="C24" s="2" t="s">
        <v>35</v>
      </c>
      <c r="D24" s="8" t="str">
        <f>HLOOKUP(C24,'TABLAS DATOS'!$E$3:$Q$4,2,0)</f>
        <v>Mère Paillarde</v>
      </c>
      <c r="E24" s="2" t="s">
        <v>28</v>
      </c>
      <c r="F24" s="8" t="str">
        <f>INDEX('TABLAS DATOS'!$A$3:$A$10,MATCH(E24,'TABLAS DATOS'!$B$3:$B$10,0))</f>
        <v>Canadá</v>
      </c>
      <c r="G24" s="2" t="s">
        <v>83</v>
      </c>
      <c r="H24" s="8" t="str">
        <f>VLOOKUP(G24,'TABLAS DATOS'!$A$15:$B$69,2,0)</f>
        <v>Cordero Alice Springs</v>
      </c>
      <c r="I24" s="6">
        <v>379.13</v>
      </c>
      <c r="J24" s="2">
        <v>20</v>
      </c>
    </row>
    <row r="25" spans="2:10" x14ac:dyDescent="0.2">
      <c r="B25" s="5" t="s">
        <v>178</v>
      </c>
      <c r="C25" s="2" t="s">
        <v>54</v>
      </c>
      <c r="D25" s="8" t="str">
        <f>HLOOKUP(C25,'TABLAS DATOS'!$E$3:$Q$4,2,0)</f>
        <v>Great Lakes Food Market</v>
      </c>
      <c r="E25" s="2" t="s">
        <v>34</v>
      </c>
      <c r="F25" s="8" t="str">
        <f>INDEX('TABLAS DATOS'!$A$3:$A$10,MATCH(E25,'TABLAS DATOS'!$B$3:$B$10,0))</f>
        <v>Estados Unidos</v>
      </c>
      <c r="G25" s="2" t="s">
        <v>60</v>
      </c>
      <c r="H25" s="8" t="str">
        <f>VLOOKUP(G25,'TABLAS DATOS'!$A$15:$B$69,2,0)</f>
        <v>Cerveza negra Steeleye</v>
      </c>
      <c r="I25" s="6">
        <v>719.78</v>
      </c>
      <c r="J25" s="2">
        <v>20</v>
      </c>
    </row>
    <row r="26" spans="2:10" x14ac:dyDescent="0.2">
      <c r="B26" s="5" t="s">
        <v>179</v>
      </c>
      <c r="C26" s="2" t="s">
        <v>41</v>
      </c>
      <c r="D26" s="8" t="str">
        <f>HLOOKUP(C26,'TABLAS DATOS'!$E$3:$Q$4,2,0)</f>
        <v>Save-a-lot Markets</v>
      </c>
      <c r="E26" s="2" t="s">
        <v>34</v>
      </c>
      <c r="F26" s="8" t="str">
        <f>INDEX('TABLAS DATOS'!$A$3:$A$10,MATCH(E26,'TABLAS DATOS'!$B$3:$B$10,0))</f>
        <v>Estados Unidos</v>
      </c>
      <c r="G26" s="2" t="s">
        <v>138</v>
      </c>
      <c r="H26" s="8" t="str">
        <f>VLOOKUP(G26,'TABLAS DATOS'!$A$15:$B$69,2,0)</f>
        <v>Salchicha Thüringer</v>
      </c>
      <c r="I26" s="6">
        <v>352.69</v>
      </c>
      <c r="J26" s="2">
        <v>24</v>
      </c>
    </row>
    <row r="27" spans="2:10" x14ac:dyDescent="0.2">
      <c r="B27" s="5" t="s">
        <v>180</v>
      </c>
      <c r="C27" s="2" t="s">
        <v>11</v>
      </c>
      <c r="D27" s="8" t="str">
        <f>HLOOKUP(C27,'TABLAS DATOS'!$E$3:$Q$4,2,0)</f>
        <v>Ernst Handel</v>
      </c>
      <c r="E27" s="2" t="s">
        <v>10</v>
      </c>
      <c r="F27" s="8" t="str">
        <f>INDEX('TABLAS DATOS'!$A$3:$A$10,MATCH(E27,'TABLAS DATOS'!$B$3:$B$10,0))</f>
        <v>Austria</v>
      </c>
      <c r="G27" s="2" t="s">
        <v>148</v>
      </c>
      <c r="H27" s="8" t="str">
        <f>VLOOKUP(G27,'TABLAS DATOS'!$A$15:$B$69,2,0)</f>
        <v>Vino Côte de Blaye</v>
      </c>
      <c r="I27" s="6">
        <v>353.07</v>
      </c>
      <c r="J27" s="2">
        <v>24</v>
      </c>
    </row>
    <row r="28" spans="2:10" x14ac:dyDescent="0.2">
      <c r="B28" s="5" t="s">
        <v>181</v>
      </c>
      <c r="C28" s="2" t="s">
        <v>11</v>
      </c>
      <c r="D28" s="8" t="str">
        <f>HLOOKUP(C28,'TABLAS DATOS'!$E$3:$Q$4,2,0)</f>
        <v>Ernst Handel</v>
      </c>
      <c r="E28" s="2" t="s">
        <v>10</v>
      </c>
      <c r="F28" s="8" t="str">
        <f>INDEX('TABLAS DATOS'!$A$3:$A$10,MATCH(E28,'TABLAS DATOS'!$B$3:$B$10,0))</f>
        <v>Austria</v>
      </c>
      <c r="G28" s="2" t="s">
        <v>97</v>
      </c>
      <c r="H28" s="8" t="str">
        <f>VLOOKUP(G28,'TABLAS DATOS'!$A$15:$B$69,2,0)</f>
        <v>Galletas Zaanse</v>
      </c>
      <c r="I28" s="6">
        <v>411.88</v>
      </c>
      <c r="J28" s="2">
        <v>24</v>
      </c>
    </row>
    <row r="29" spans="2:10" x14ac:dyDescent="0.2">
      <c r="B29" s="5" t="s">
        <v>182</v>
      </c>
      <c r="C29" s="2" t="s">
        <v>5</v>
      </c>
      <c r="D29" s="8" t="str">
        <f>HLOOKUP(C29,'TABLAS DATOS'!$E$3:$Q$4,2,0)</f>
        <v>QUICK-Stop</v>
      </c>
      <c r="E29" s="2" t="s">
        <v>4</v>
      </c>
      <c r="F29" s="8" t="str">
        <f>INDEX('TABLAS DATOS'!$A$3:$A$10,MATCH(E29,'TABLAS DATOS'!$B$3:$B$10,0))</f>
        <v>Alemania</v>
      </c>
      <c r="G29" s="2" t="s">
        <v>91</v>
      </c>
      <c r="H29" s="8" t="str">
        <f>VLOOKUP(G29,'TABLAS DATOS'!$A$15:$B$69,2,0)</f>
        <v>Empanada de cerdo</v>
      </c>
      <c r="I29" s="6">
        <v>810.05</v>
      </c>
      <c r="J29" s="2">
        <v>24</v>
      </c>
    </row>
    <row r="30" spans="2:10" x14ac:dyDescent="0.2">
      <c r="B30" s="5" t="s">
        <v>183</v>
      </c>
      <c r="C30" s="2" t="s">
        <v>5</v>
      </c>
      <c r="D30" s="8" t="str">
        <f>HLOOKUP(C30,'TABLAS DATOS'!$E$3:$Q$4,2,0)</f>
        <v>QUICK-Stop</v>
      </c>
      <c r="E30" s="2" t="s">
        <v>4</v>
      </c>
      <c r="F30" s="8" t="str">
        <f>INDEX('TABLAS DATOS'!$A$3:$A$10,MATCH(E30,'TABLAS DATOS'!$B$3:$B$10,0))</f>
        <v>Alemania</v>
      </c>
      <c r="G30" s="2" t="s">
        <v>89</v>
      </c>
      <c r="H30" s="8" t="str">
        <f>VLOOKUP(G30,'TABLAS DATOS'!$A$15:$B$69,2,0)</f>
        <v>Cuajada de judías</v>
      </c>
      <c r="I30" s="6">
        <v>398.36</v>
      </c>
      <c r="J30" s="2">
        <v>25</v>
      </c>
    </row>
    <row r="31" spans="2:10" x14ac:dyDescent="0.2">
      <c r="B31" s="5" t="s">
        <v>184</v>
      </c>
      <c r="C31" s="2" t="s">
        <v>47</v>
      </c>
      <c r="D31" s="8" t="str">
        <f>HLOOKUP(C31,'TABLAS DATOS'!$E$3:$Q$4,2,0)</f>
        <v>White Clover Markets</v>
      </c>
      <c r="E31" s="2" t="s">
        <v>34</v>
      </c>
      <c r="F31" s="8" t="str">
        <f>INDEX('TABLAS DATOS'!$A$3:$A$10,MATCH(E31,'TABLAS DATOS'!$B$3:$B$10,0))</f>
        <v>Estados Unidos</v>
      </c>
      <c r="G31" s="2" t="s">
        <v>7</v>
      </c>
      <c r="H31" s="8" t="str">
        <f>VLOOKUP(G31,'TABLAS DATOS'!$A$15:$B$69,2,0)</f>
        <v>Algas Konbu</v>
      </c>
      <c r="I31" s="6">
        <v>606.19000000000005</v>
      </c>
      <c r="J31" s="2">
        <v>25</v>
      </c>
    </row>
    <row r="32" spans="2:10" x14ac:dyDescent="0.2">
      <c r="B32" s="5" t="s">
        <v>185</v>
      </c>
      <c r="C32" s="2" t="s">
        <v>11</v>
      </c>
      <c r="D32" s="8" t="str">
        <f>HLOOKUP(C32,'TABLAS DATOS'!$E$3:$Q$4,2,0)</f>
        <v>Ernst Handel</v>
      </c>
      <c r="E32" s="2" t="s">
        <v>10</v>
      </c>
      <c r="F32" s="8" t="str">
        <f>INDEX('TABLAS DATOS'!$A$3:$A$10,MATCH(E32,'TABLAS DATOS'!$B$3:$B$10,0))</f>
        <v>Austria</v>
      </c>
      <c r="G32" s="2" t="s">
        <v>83</v>
      </c>
      <c r="H32" s="8" t="str">
        <f>VLOOKUP(G32,'TABLAS DATOS'!$A$15:$B$69,2,0)</f>
        <v>Cordero Alice Springs</v>
      </c>
      <c r="I32" s="6">
        <v>754.26</v>
      </c>
      <c r="J32" s="2">
        <v>25</v>
      </c>
    </row>
    <row r="33" spans="2:10" x14ac:dyDescent="0.2">
      <c r="B33" s="5" t="s">
        <v>186</v>
      </c>
      <c r="C33" s="2" t="s">
        <v>11</v>
      </c>
      <c r="D33" s="8" t="str">
        <f>HLOOKUP(C33,'TABLAS DATOS'!$E$3:$Q$4,2,0)</f>
        <v>Ernst Handel</v>
      </c>
      <c r="E33" s="2" t="s">
        <v>10</v>
      </c>
      <c r="F33" s="8" t="str">
        <f>INDEX('TABLAS DATOS'!$A$3:$A$10,MATCH(E33,'TABLAS DATOS'!$B$3:$B$10,0))</f>
        <v>Austria</v>
      </c>
      <c r="G33" s="2" t="s">
        <v>148</v>
      </c>
      <c r="H33" s="8" t="str">
        <f>VLOOKUP(G33,'TABLAS DATOS'!$A$15:$B$69,2,0)</f>
        <v>Vino Côte de Blaye</v>
      </c>
      <c r="I33" s="6">
        <v>351.53</v>
      </c>
      <c r="J33" s="2">
        <v>27</v>
      </c>
    </row>
    <row r="34" spans="2:10" x14ac:dyDescent="0.2">
      <c r="B34" s="5" t="s">
        <v>187</v>
      </c>
      <c r="C34" s="2" t="s">
        <v>50</v>
      </c>
      <c r="D34" s="8" t="str">
        <f>HLOOKUP(C34,'TABLAS DATOS'!$E$3:$Q$4,2,0)</f>
        <v>Rattlesnake Canyon Grocery</v>
      </c>
      <c r="E34" s="2" t="s">
        <v>34</v>
      </c>
      <c r="F34" s="8" t="str">
        <f>INDEX('TABLAS DATOS'!$A$3:$A$10,MATCH(E34,'TABLAS DATOS'!$B$3:$B$10,0))</f>
        <v>Estados Unidos</v>
      </c>
      <c r="G34" s="2" t="s">
        <v>132</v>
      </c>
      <c r="H34" s="8" t="str">
        <f>VLOOKUP(G34,'TABLAS DATOS'!$A$15:$B$69,2,0)</f>
        <v>Raclet de queso Courdavault</v>
      </c>
      <c r="I34" s="6">
        <v>708.95</v>
      </c>
      <c r="J34" s="2">
        <v>28</v>
      </c>
    </row>
    <row r="35" spans="2:10" x14ac:dyDescent="0.2">
      <c r="B35" s="5" t="s">
        <v>188</v>
      </c>
      <c r="C35" s="2" t="s">
        <v>41</v>
      </c>
      <c r="D35" s="8" t="str">
        <f>HLOOKUP(C35,'TABLAS DATOS'!$E$3:$Q$4,2,0)</f>
        <v>Save-a-lot Markets</v>
      </c>
      <c r="E35" s="2" t="s">
        <v>34</v>
      </c>
      <c r="F35" s="8" t="str">
        <f>INDEX('TABLAS DATOS'!$A$3:$A$10,MATCH(E35,'TABLAS DATOS'!$B$3:$B$10,0))</f>
        <v>Estados Unidos</v>
      </c>
      <c r="G35" s="2" t="s">
        <v>99</v>
      </c>
      <c r="H35" s="8" t="str">
        <f>VLOOKUP(G35,'TABLAS DATOS'!$A$15:$B$69,2,0)</f>
        <v>Gnocchi de la abuela Alicia</v>
      </c>
      <c r="I35" s="6">
        <v>352.69</v>
      </c>
      <c r="J35" s="2">
        <v>30</v>
      </c>
    </row>
    <row r="36" spans="2:10" x14ac:dyDescent="0.2">
      <c r="B36" s="5" t="s">
        <v>189</v>
      </c>
      <c r="C36" s="2" t="s">
        <v>11</v>
      </c>
      <c r="D36" s="8" t="str">
        <f>HLOOKUP(C36,'TABLAS DATOS'!$E$3:$Q$4,2,0)</f>
        <v>Ernst Handel</v>
      </c>
      <c r="E36" s="2" t="s">
        <v>10</v>
      </c>
      <c r="F36" s="8" t="str">
        <f>INDEX('TABLAS DATOS'!$A$3:$A$10,MATCH(E36,'TABLAS DATOS'!$B$3:$B$10,0))</f>
        <v>Austria</v>
      </c>
      <c r="G36" s="2" t="s">
        <v>60</v>
      </c>
      <c r="H36" s="8" t="str">
        <f>VLOOKUP(G36,'TABLAS DATOS'!$A$15:$B$69,2,0)</f>
        <v>Cerveza negra Steeleye</v>
      </c>
      <c r="I36" s="6">
        <v>353.07</v>
      </c>
      <c r="J36" s="2">
        <v>30</v>
      </c>
    </row>
    <row r="37" spans="2:10" x14ac:dyDescent="0.2">
      <c r="B37" s="5" t="s">
        <v>190</v>
      </c>
      <c r="C37" s="2" t="s">
        <v>35</v>
      </c>
      <c r="D37" s="8" t="str">
        <f>HLOOKUP(C37,'TABLAS DATOS'!$E$3:$Q$4,2,0)</f>
        <v>Mère Paillarde</v>
      </c>
      <c r="E37" s="2" t="s">
        <v>28</v>
      </c>
      <c r="F37" s="8" t="str">
        <f>INDEX('TABLAS DATOS'!$A$3:$A$10,MATCH(E37,'TABLAS DATOS'!$B$3:$B$10,0))</f>
        <v>Canadá</v>
      </c>
      <c r="G37" s="2" t="s">
        <v>43</v>
      </c>
      <c r="H37" s="8" t="str">
        <f>VLOOKUP(G37,'TABLAS DATOS'!$A$15:$B$69,2,0)</f>
        <v>Café de Malasia</v>
      </c>
      <c r="I37" s="6">
        <v>370.61</v>
      </c>
      <c r="J37" s="2">
        <v>30</v>
      </c>
    </row>
    <row r="38" spans="2:10" x14ac:dyDescent="0.2">
      <c r="B38" s="5" t="s">
        <v>191</v>
      </c>
      <c r="C38" s="2" t="s">
        <v>35</v>
      </c>
      <c r="D38" s="8" t="str">
        <f>HLOOKUP(C38,'TABLAS DATOS'!$E$3:$Q$4,2,0)</f>
        <v>Mère Paillarde</v>
      </c>
      <c r="E38" s="2" t="s">
        <v>28</v>
      </c>
      <c r="F38" s="8" t="str">
        <f>INDEX('TABLAS DATOS'!$A$3:$A$10,MATCH(E38,'TABLAS DATOS'!$B$3:$B$10,0))</f>
        <v>Canadá</v>
      </c>
      <c r="G38" s="2" t="s">
        <v>60</v>
      </c>
      <c r="H38" s="8" t="str">
        <f>VLOOKUP(G38,'TABLAS DATOS'!$A$15:$B$69,2,0)</f>
        <v>Cerveza negra Steeleye</v>
      </c>
      <c r="I38" s="6">
        <v>379.13</v>
      </c>
      <c r="J38" s="2">
        <v>30</v>
      </c>
    </row>
    <row r="39" spans="2:10" x14ac:dyDescent="0.2">
      <c r="B39" s="5" t="s">
        <v>192</v>
      </c>
      <c r="C39" s="2" t="s">
        <v>41</v>
      </c>
      <c r="D39" s="8" t="str">
        <f>HLOOKUP(C39,'TABLAS DATOS'!$E$3:$Q$4,2,0)</f>
        <v>Save-a-lot Markets</v>
      </c>
      <c r="E39" s="2" t="s">
        <v>34</v>
      </c>
      <c r="F39" s="8" t="str">
        <f>INDEX('TABLAS DATOS'!$A$3:$A$10,MATCH(E39,'TABLAS DATOS'!$B$3:$B$10,0))</f>
        <v>Estados Unidos</v>
      </c>
      <c r="G39" s="2" t="s">
        <v>87</v>
      </c>
      <c r="H39" s="8" t="str">
        <f>VLOOKUP(G39,'TABLAS DATOS'!$A$15:$B$69,2,0)</f>
        <v>Crema de queso Fløtemys</v>
      </c>
      <c r="I39" s="6">
        <v>388.98</v>
      </c>
      <c r="J39" s="2">
        <v>30</v>
      </c>
    </row>
    <row r="40" spans="2:10" x14ac:dyDescent="0.2">
      <c r="B40" s="5" t="s">
        <v>193</v>
      </c>
      <c r="C40" s="2" t="s">
        <v>41</v>
      </c>
      <c r="D40" s="8" t="str">
        <f>HLOOKUP(C40,'TABLAS DATOS'!$E$3:$Q$4,2,0)</f>
        <v>Save-a-lot Markets</v>
      </c>
      <c r="E40" s="2" t="s">
        <v>34</v>
      </c>
      <c r="F40" s="8" t="str">
        <f>INDEX('TABLAS DATOS'!$A$3:$A$10,MATCH(E40,'TABLAS DATOS'!$B$3:$B$10,0))</f>
        <v>Estados Unidos</v>
      </c>
      <c r="G40" s="2" t="s">
        <v>143</v>
      </c>
      <c r="H40" s="8" t="str">
        <f>VLOOKUP(G40,'TABLAS DATOS'!$A$15:$B$69,2,0)</f>
        <v>Tallarines de Singapur</v>
      </c>
      <c r="I40" s="6">
        <v>388.98</v>
      </c>
      <c r="J40" s="2">
        <v>30</v>
      </c>
    </row>
    <row r="41" spans="2:10" x14ac:dyDescent="0.2">
      <c r="B41" s="5" t="s">
        <v>194</v>
      </c>
      <c r="C41" s="2" t="s">
        <v>41</v>
      </c>
      <c r="D41" s="8" t="str">
        <f>HLOOKUP(C41,'TABLAS DATOS'!$E$3:$Q$4,2,0)</f>
        <v>Save-a-lot Markets</v>
      </c>
      <c r="E41" s="2" t="s">
        <v>34</v>
      </c>
      <c r="F41" s="8" t="str">
        <f>INDEX('TABLAS DATOS'!$A$3:$A$10,MATCH(E41,'TABLAS DATOS'!$B$3:$B$10,0))</f>
        <v>Estados Unidos</v>
      </c>
      <c r="G41" s="2" t="s">
        <v>134</v>
      </c>
      <c r="H41" s="8" t="str">
        <f>VLOOKUP(G41,'TABLAS DATOS'!$A$15:$B$69,2,0)</f>
        <v>Refresco Guaraná Fantástica</v>
      </c>
      <c r="I41" s="6">
        <v>400.81</v>
      </c>
      <c r="J41" s="2">
        <v>30</v>
      </c>
    </row>
    <row r="42" spans="2:10" x14ac:dyDescent="0.2">
      <c r="B42" s="5" t="s">
        <v>195</v>
      </c>
      <c r="C42" s="2" t="s">
        <v>11</v>
      </c>
      <c r="D42" s="8" t="str">
        <f>HLOOKUP(C42,'TABLAS DATOS'!$E$3:$Q$4,2,0)</f>
        <v>Ernst Handel</v>
      </c>
      <c r="E42" s="2" t="s">
        <v>10</v>
      </c>
      <c r="F42" s="8" t="str">
        <f>INDEX('TABLAS DATOS'!$A$3:$A$10,MATCH(E42,'TABLAS DATOS'!$B$3:$B$10,0))</f>
        <v>Austria</v>
      </c>
      <c r="G42" s="2" t="s">
        <v>75</v>
      </c>
      <c r="H42" s="8" t="str">
        <f>VLOOKUP(G42,'TABLAS DATOS'!$A$15:$B$69,2,0)</f>
        <v>Cerveza tibetana Barley</v>
      </c>
      <c r="I42" s="6">
        <v>411.88</v>
      </c>
      <c r="J42" s="2">
        <v>30</v>
      </c>
    </row>
    <row r="43" spans="2:10" x14ac:dyDescent="0.2">
      <c r="B43" s="5" t="s">
        <v>196</v>
      </c>
      <c r="C43" s="2" t="s">
        <v>23</v>
      </c>
      <c r="D43" s="8" t="str">
        <f>HLOOKUP(C43,'TABLAS DATOS'!$E$3:$Q$4,2,0)</f>
        <v>Suprêmes délices</v>
      </c>
      <c r="E43" s="2" t="s">
        <v>16</v>
      </c>
      <c r="F43" s="8" t="str">
        <f>INDEX('TABLAS DATOS'!$A$3:$A$10,MATCH(E43,'TABLAS DATOS'!$B$3:$B$10,0))</f>
        <v>Bélgica</v>
      </c>
      <c r="G43" s="2" t="s">
        <v>136</v>
      </c>
      <c r="H43" s="8" t="str">
        <f>VLOOKUP(G43,'TABLAS DATOS'!$A$15:$B$69,2,0)</f>
        <v>Salmón ahumado Gravad</v>
      </c>
      <c r="I43" s="6">
        <v>424.3</v>
      </c>
      <c r="J43" s="2">
        <v>30</v>
      </c>
    </row>
    <row r="44" spans="2:10" x14ac:dyDescent="0.2">
      <c r="B44" s="5" t="s">
        <v>197</v>
      </c>
      <c r="C44" s="2" t="s">
        <v>11</v>
      </c>
      <c r="D44" s="8" t="str">
        <f>HLOOKUP(C44,'TABLAS DATOS'!$E$3:$Q$4,2,0)</f>
        <v>Ernst Handel</v>
      </c>
      <c r="E44" s="2" t="s">
        <v>10</v>
      </c>
      <c r="F44" s="8" t="str">
        <f>INDEX('TABLAS DATOS'!$A$3:$A$10,MATCH(E44,'TABLAS DATOS'!$B$3:$B$10,0))</f>
        <v>Austria</v>
      </c>
      <c r="G44" s="2" t="s">
        <v>79</v>
      </c>
      <c r="H44" s="8" t="str">
        <f>VLOOKUP(G44,'TABLAS DATOS'!$A$15:$B$69,2,0)</f>
        <v>Chocolate holandés</v>
      </c>
      <c r="I44" s="6">
        <v>458.78</v>
      </c>
      <c r="J44" s="2">
        <v>30</v>
      </c>
    </row>
    <row r="45" spans="2:10" x14ac:dyDescent="0.2">
      <c r="B45" s="5" t="s">
        <v>198</v>
      </c>
      <c r="C45" s="2" t="s">
        <v>47</v>
      </c>
      <c r="D45" s="8" t="str">
        <f>HLOOKUP(C45,'TABLAS DATOS'!$E$3:$Q$4,2,0)</f>
        <v>White Clover Markets</v>
      </c>
      <c r="E45" s="2" t="s">
        <v>34</v>
      </c>
      <c r="F45" s="8" t="str">
        <f>INDEX('TABLAS DATOS'!$A$3:$A$10,MATCH(E45,'TABLAS DATOS'!$B$3:$B$10,0))</f>
        <v>Estados Unidos</v>
      </c>
      <c r="G45" s="2" t="s">
        <v>31</v>
      </c>
      <c r="H45" s="8" t="str">
        <f>VLOOKUP(G45,'TABLAS DATOS'!$A$15:$B$69,2,0)</f>
        <v>Bollos de pan de Wimmer</v>
      </c>
      <c r="I45" s="6">
        <v>606.19000000000005</v>
      </c>
      <c r="J45" s="2">
        <v>30</v>
      </c>
    </row>
    <row r="46" spans="2:10" x14ac:dyDescent="0.2">
      <c r="B46" s="5" t="s">
        <v>199</v>
      </c>
      <c r="C46" s="2" t="s">
        <v>50</v>
      </c>
      <c r="D46" s="8" t="str">
        <f>HLOOKUP(C46,'TABLAS DATOS'!$E$3:$Q$4,2,0)</f>
        <v>Rattlesnake Canyon Grocery</v>
      </c>
      <c r="E46" s="2" t="s">
        <v>34</v>
      </c>
      <c r="F46" s="8" t="str">
        <f>INDEX('TABLAS DATOS'!$A$3:$A$10,MATCH(E46,'TABLAS DATOS'!$B$3:$B$10,0))</f>
        <v>Estados Unidos</v>
      </c>
      <c r="G46" s="2" t="s">
        <v>68</v>
      </c>
      <c r="H46" s="8" t="str">
        <f>VLOOKUP(G46,'TABLAS DATOS'!$A$15:$B$69,2,0)</f>
        <v>Cerveza Laughing Lumberjack</v>
      </c>
      <c r="I46" s="6">
        <v>708.95</v>
      </c>
      <c r="J46" s="2">
        <v>30</v>
      </c>
    </row>
    <row r="47" spans="2:10" x14ac:dyDescent="0.2">
      <c r="B47" s="5" t="s">
        <v>200</v>
      </c>
      <c r="C47" s="2" t="s">
        <v>50</v>
      </c>
      <c r="D47" s="8" t="str">
        <f>HLOOKUP(C47,'TABLAS DATOS'!$E$3:$Q$4,2,0)</f>
        <v>Rattlesnake Canyon Grocery</v>
      </c>
      <c r="E47" s="2" t="s">
        <v>34</v>
      </c>
      <c r="F47" s="8" t="str">
        <f>INDEX('TABLAS DATOS'!$A$3:$A$10,MATCH(E47,'TABLAS DATOS'!$B$3:$B$10,0))</f>
        <v>Estados Unidos</v>
      </c>
      <c r="G47" s="2" t="s">
        <v>85</v>
      </c>
      <c r="H47" s="8" t="str">
        <f>VLOOKUP(G47,'TABLAS DATOS'!$A$15:$B$69,2,0)</f>
        <v>Crema de almejas estilo Nueva Inglaterra</v>
      </c>
      <c r="I47" s="6">
        <v>708.95</v>
      </c>
      <c r="J47" s="2">
        <v>30</v>
      </c>
    </row>
    <row r="48" spans="2:10" x14ac:dyDescent="0.2">
      <c r="B48" s="5" t="s">
        <v>201</v>
      </c>
      <c r="C48" s="2" t="s">
        <v>54</v>
      </c>
      <c r="D48" s="8" t="str">
        <f>HLOOKUP(C48,'TABLAS DATOS'!$E$3:$Q$4,2,0)</f>
        <v>Great Lakes Food Market</v>
      </c>
      <c r="E48" s="2" t="s">
        <v>34</v>
      </c>
      <c r="F48" s="8" t="str">
        <f>INDEX('TABLAS DATOS'!$A$3:$A$10,MATCH(E48,'TABLAS DATOS'!$B$3:$B$10,0))</f>
        <v>Estados Unidos</v>
      </c>
      <c r="G48" s="2" t="s">
        <v>25</v>
      </c>
      <c r="H48" s="8" t="str">
        <f>VLOOKUP(G48,'TABLAS DATOS'!$A$15:$B$69,2,0)</f>
        <v>Barras de pan de Escocia</v>
      </c>
      <c r="I48" s="6">
        <v>719.78</v>
      </c>
      <c r="J48" s="2">
        <v>30</v>
      </c>
    </row>
    <row r="49" spans="2:10" x14ac:dyDescent="0.2">
      <c r="B49" s="5" t="s">
        <v>202</v>
      </c>
      <c r="C49" s="2" t="s">
        <v>11</v>
      </c>
      <c r="D49" s="8" t="str">
        <f>HLOOKUP(C49,'TABLAS DATOS'!$E$3:$Q$4,2,0)</f>
        <v>Ernst Handel</v>
      </c>
      <c r="E49" s="2" t="s">
        <v>10</v>
      </c>
      <c r="F49" s="8" t="str">
        <f>INDEX('TABLAS DATOS'!$A$3:$A$10,MATCH(E49,'TABLAS DATOS'!$B$3:$B$10,0))</f>
        <v>Austria</v>
      </c>
      <c r="G49" s="2" t="s">
        <v>132</v>
      </c>
      <c r="H49" s="8" t="str">
        <f>VLOOKUP(G49,'TABLAS DATOS'!$A$15:$B$69,2,0)</f>
        <v>Raclet de queso Courdavault</v>
      </c>
      <c r="I49" s="6">
        <v>754.26</v>
      </c>
      <c r="J49" s="2">
        <v>30</v>
      </c>
    </row>
    <row r="50" spans="2:10" x14ac:dyDescent="0.2">
      <c r="B50" s="5" t="s">
        <v>203</v>
      </c>
      <c r="C50" s="2" t="s">
        <v>5</v>
      </c>
      <c r="D50" s="8" t="str">
        <f>HLOOKUP(C50,'TABLAS DATOS'!$E$3:$Q$4,2,0)</f>
        <v>QUICK-Stop</v>
      </c>
      <c r="E50" s="2" t="s">
        <v>4</v>
      </c>
      <c r="F50" s="8" t="str">
        <f>INDEX('TABLAS DATOS'!$A$3:$A$10,MATCH(E50,'TABLAS DATOS'!$B$3:$B$10,0))</f>
        <v>Alemania</v>
      </c>
      <c r="G50" s="2" t="s">
        <v>71</v>
      </c>
      <c r="H50" s="8" t="str">
        <f>VLOOKUP(G50,'TABLAS DATOS'!$A$15:$B$69,2,0)</f>
        <v>Cereales para Filo</v>
      </c>
      <c r="I50" s="6">
        <v>810.05</v>
      </c>
      <c r="J50" s="2">
        <v>30</v>
      </c>
    </row>
    <row r="51" spans="2:10" x14ac:dyDescent="0.2">
      <c r="B51" s="5" t="s">
        <v>204</v>
      </c>
      <c r="C51" s="2" t="s">
        <v>5</v>
      </c>
      <c r="D51" s="8" t="str">
        <f>HLOOKUP(C51,'TABLAS DATOS'!$E$3:$Q$4,2,0)</f>
        <v>QUICK-Stop</v>
      </c>
      <c r="E51" s="2" t="s">
        <v>4</v>
      </c>
      <c r="F51" s="8" t="str">
        <f>INDEX('TABLAS DATOS'!$A$3:$A$10,MATCH(E51,'TABLAS DATOS'!$B$3:$B$10,0))</f>
        <v>Alemania</v>
      </c>
      <c r="G51" s="2" t="s">
        <v>75</v>
      </c>
      <c r="H51" s="8" t="str">
        <f>VLOOKUP(G51,'TABLAS DATOS'!$A$15:$B$69,2,0)</f>
        <v>Cerveza tibetana Barley</v>
      </c>
      <c r="I51" s="6">
        <v>1007.64</v>
      </c>
      <c r="J51" s="2">
        <v>30</v>
      </c>
    </row>
    <row r="52" spans="2:10" x14ac:dyDescent="0.2">
      <c r="B52" s="5" t="s">
        <v>205</v>
      </c>
      <c r="C52" s="2" t="s">
        <v>11</v>
      </c>
      <c r="D52" s="8" t="str">
        <f>HLOOKUP(C52,'TABLAS DATOS'!$E$3:$Q$4,2,0)</f>
        <v>Ernst Handel</v>
      </c>
      <c r="E52" s="2" t="s">
        <v>10</v>
      </c>
      <c r="F52" s="8" t="str">
        <f>INDEX('TABLAS DATOS'!$A$3:$A$10,MATCH(E52,'TABLAS DATOS'!$B$3:$B$10,0))</f>
        <v>Austria</v>
      </c>
      <c r="G52" s="2" t="s">
        <v>105</v>
      </c>
      <c r="H52" s="8" t="str">
        <f>VLOOKUP(G52,'TABLAS DATOS'!$A$15:$B$69,2,0)</f>
        <v>Licor Cloudberry</v>
      </c>
      <c r="I52" s="6">
        <v>353.07</v>
      </c>
      <c r="J52" s="2">
        <v>35</v>
      </c>
    </row>
    <row r="53" spans="2:10" x14ac:dyDescent="0.2">
      <c r="B53" s="5" t="s">
        <v>206</v>
      </c>
      <c r="C53" s="2" t="s">
        <v>11</v>
      </c>
      <c r="D53" s="8" t="str">
        <f>HLOOKUP(C53,'TABLAS DATOS'!$E$3:$Q$4,2,0)</f>
        <v>Ernst Handel</v>
      </c>
      <c r="E53" s="2" t="s">
        <v>10</v>
      </c>
      <c r="F53" s="8" t="str">
        <f>INDEX('TABLAS DATOS'!$A$3:$A$10,MATCH(E53,'TABLAS DATOS'!$B$3:$B$10,0))</f>
        <v>Austria</v>
      </c>
      <c r="G53" s="2" t="s">
        <v>119</v>
      </c>
      <c r="H53" s="8" t="str">
        <f>VLOOKUP(G53,'TABLAS DATOS'!$A$15:$B$69,2,0)</f>
        <v>Queso de cabra</v>
      </c>
      <c r="I53" s="6">
        <v>477.9</v>
      </c>
      <c r="J53" s="2">
        <v>35</v>
      </c>
    </row>
    <row r="54" spans="2:10" x14ac:dyDescent="0.2">
      <c r="B54" s="5" t="s">
        <v>207</v>
      </c>
      <c r="C54" s="2" t="s">
        <v>62</v>
      </c>
      <c r="D54" s="8" t="str">
        <f>HLOOKUP(C54,'TABLAS DATOS'!$E$3:$Q$4,2,0)</f>
        <v>Folies gourmandes</v>
      </c>
      <c r="E54" s="2" t="s">
        <v>40</v>
      </c>
      <c r="F54" s="8" t="str">
        <f>INDEX('TABLAS DATOS'!$A$3:$A$10,MATCH(E54,'TABLAS DATOS'!$B$3:$B$10,0))</f>
        <v>Francia</v>
      </c>
      <c r="G54" s="2" t="s">
        <v>77</v>
      </c>
      <c r="H54" s="8" t="str">
        <f>VLOOKUP(G54,'TABLAS DATOS'!$A$15:$B$69,2,0)</f>
        <v>Chocolate Schoggi</v>
      </c>
      <c r="I54" s="6">
        <v>487.38</v>
      </c>
      <c r="J54" s="2">
        <v>35</v>
      </c>
    </row>
    <row r="55" spans="2:10" x14ac:dyDescent="0.2">
      <c r="B55" s="5" t="s">
        <v>208</v>
      </c>
      <c r="C55" s="2" t="s">
        <v>47</v>
      </c>
      <c r="D55" s="8" t="str">
        <f>HLOOKUP(C55,'TABLAS DATOS'!$E$3:$Q$4,2,0)</f>
        <v>White Clover Markets</v>
      </c>
      <c r="E55" s="2" t="s">
        <v>34</v>
      </c>
      <c r="F55" s="8" t="str">
        <f>INDEX('TABLAS DATOS'!$A$3:$A$10,MATCH(E55,'TABLAS DATOS'!$B$3:$B$10,0))</f>
        <v>Estados Unidos</v>
      </c>
      <c r="G55" s="2" t="s">
        <v>115</v>
      </c>
      <c r="H55" s="8" t="str">
        <f>VLOOKUP(G55,'TABLAS DATOS'!$A$15:$B$69,2,0)</f>
        <v>Peras secas orgánicas del tío Bob</v>
      </c>
      <c r="I55" s="6">
        <v>606.19000000000005</v>
      </c>
      <c r="J55" s="2">
        <v>35</v>
      </c>
    </row>
    <row r="56" spans="2:10" x14ac:dyDescent="0.2">
      <c r="B56" s="5" t="s">
        <v>209</v>
      </c>
      <c r="C56" s="2" t="s">
        <v>11</v>
      </c>
      <c r="D56" s="8" t="str">
        <f>HLOOKUP(C56,'TABLAS DATOS'!$E$3:$Q$4,2,0)</f>
        <v>Ernst Handel</v>
      </c>
      <c r="E56" s="2" t="s">
        <v>10</v>
      </c>
      <c r="F56" s="8" t="str">
        <f>INDEX('TABLAS DATOS'!$A$3:$A$10,MATCH(E56,'TABLAS DATOS'!$B$3:$B$10,0))</f>
        <v>Austria</v>
      </c>
      <c r="G56" s="2" t="s">
        <v>146</v>
      </c>
      <c r="H56" s="8" t="str">
        <f>VLOOKUP(G56,'TABLAS DATOS'!$A$15:$B$69,2,0)</f>
        <v>Té Dharamsala</v>
      </c>
      <c r="I56" s="6">
        <v>789.95</v>
      </c>
      <c r="J56" s="2">
        <v>35</v>
      </c>
    </row>
    <row r="57" spans="2:10" x14ac:dyDescent="0.2">
      <c r="B57" s="5" t="s">
        <v>210</v>
      </c>
      <c r="C57" s="2" t="s">
        <v>5</v>
      </c>
      <c r="D57" s="8" t="str">
        <f>HLOOKUP(C57,'TABLAS DATOS'!$E$3:$Q$4,2,0)</f>
        <v>QUICK-Stop</v>
      </c>
      <c r="E57" s="2" t="s">
        <v>4</v>
      </c>
      <c r="F57" s="8" t="str">
        <f>INDEX('TABLAS DATOS'!$A$3:$A$10,MATCH(E57,'TABLAS DATOS'!$B$3:$B$10,0))</f>
        <v>Alemania</v>
      </c>
      <c r="G57" s="2" t="s">
        <v>73</v>
      </c>
      <c r="H57" s="8" t="str">
        <f>VLOOKUP(G57,'TABLAS DATOS'!$A$15:$B$69,2,0)</f>
        <v>Cerveza Klosterbier Rhönbräu</v>
      </c>
      <c r="I57" s="6">
        <v>1007.64</v>
      </c>
      <c r="J57" s="2">
        <v>35</v>
      </c>
    </row>
    <row r="58" spans="2:10" x14ac:dyDescent="0.2">
      <c r="B58" s="5" t="s">
        <v>211</v>
      </c>
      <c r="C58" s="2" t="s">
        <v>41</v>
      </c>
      <c r="D58" s="8" t="str">
        <f>HLOOKUP(C58,'TABLAS DATOS'!$E$3:$Q$4,2,0)</f>
        <v>Save-a-lot Markets</v>
      </c>
      <c r="E58" s="2" t="s">
        <v>34</v>
      </c>
      <c r="F58" s="8" t="str">
        <f>INDEX('TABLAS DATOS'!$A$3:$A$10,MATCH(E58,'TABLAS DATOS'!$B$3:$B$10,0))</f>
        <v>Estados Unidos</v>
      </c>
      <c r="G58" s="2" t="s">
        <v>75</v>
      </c>
      <c r="H58" s="8" t="str">
        <f>VLOOKUP(G58,'TABLAS DATOS'!$A$15:$B$69,2,0)</f>
        <v>Cerveza tibetana Barley</v>
      </c>
      <c r="I58" s="6">
        <v>367.63</v>
      </c>
      <c r="J58" s="2">
        <v>36</v>
      </c>
    </row>
    <row r="59" spans="2:10" x14ac:dyDescent="0.2">
      <c r="B59" s="5" t="s">
        <v>212</v>
      </c>
      <c r="C59" s="2" t="s">
        <v>41</v>
      </c>
      <c r="D59" s="8" t="str">
        <f>HLOOKUP(C59,'TABLAS DATOS'!$E$3:$Q$4,2,0)</f>
        <v>Save-a-lot Markets</v>
      </c>
      <c r="E59" s="2" t="s">
        <v>34</v>
      </c>
      <c r="F59" s="8" t="str">
        <f>INDEX('TABLAS DATOS'!$A$3:$A$10,MATCH(E59,'TABLAS DATOS'!$B$3:$B$10,0))</f>
        <v>Estados Unidos</v>
      </c>
      <c r="G59" s="2" t="s">
        <v>127</v>
      </c>
      <c r="H59" s="8" t="str">
        <f>VLOOKUP(G59,'TABLAS DATOS'!$A$15:$B$69,2,0)</f>
        <v>Queso Cabrales</v>
      </c>
      <c r="I59" s="6">
        <v>367.63</v>
      </c>
      <c r="J59" s="2">
        <v>36</v>
      </c>
    </row>
    <row r="60" spans="2:10" x14ac:dyDescent="0.2">
      <c r="B60" s="5" t="s">
        <v>213</v>
      </c>
      <c r="C60" s="2" t="s">
        <v>11</v>
      </c>
      <c r="D60" s="8" t="str">
        <f>HLOOKUP(C60,'TABLAS DATOS'!$E$3:$Q$4,2,0)</f>
        <v>Ernst Handel</v>
      </c>
      <c r="E60" s="2" t="s">
        <v>10</v>
      </c>
      <c r="F60" s="8" t="str">
        <f>INDEX('TABLAS DATOS'!$A$3:$A$10,MATCH(E60,'TABLAS DATOS'!$B$3:$B$10,0))</f>
        <v>Austria</v>
      </c>
      <c r="G60" s="2" t="s">
        <v>89</v>
      </c>
      <c r="H60" s="8" t="str">
        <f>VLOOKUP(G60,'TABLAS DATOS'!$A$15:$B$69,2,0)</f>
        <v>Cuajada de judías</v>
      </c>
      <c r="I60" s="6">
        <v>477.9</v>
      </c>
      <c r="J60" s="2">
        <v>36</v>
      </c>
    </row>
    <row r="61" spans="2:10" x14ac:dyDescent="0.2">
      <c r="B61" s="5" t="s">
        <v>214</v>
      </c>
      <c r="C61" s="2" t="s">
        <v>41</v>
      </c>
      <c r="D61" s="8" t="str">
        <f>HLOOKUP(C61,'TABLAS DATOS'!$E$3:$Q$4,2,0)</f>
        <v>Save-a-lot Markets</v>
      </c>
      <c r="E61" s="2" t="s">
        <v>34</v>
      </c>
      <c r="F61" s="8" t="str">
        <f>INDEX('TABLAS DATOS'!$A$3:$A$10,MATCH(E61,'TABLAS DATOS'!$B$3:$B$10,0))</f>
        <v>Estados Unidos</v>
      </c>
      <c r="G61" s="2" t="s">
        <v>56</v>
      </c>
      <c r="H61" s="8" t="str">
        <f>VLOOKUP(G61,'TABLAS DATOS'!$A$15:$B$69,2,0)</f>
        <v>Camembert Pierrot</v>
      </c>
      <c r="I61" s="6">
        <v>487.57</v>
      </c>
      <c r="J61" s="2">
        <v>36</v>
      </c>
    </row>
    <row r="62" spans="2:10" x14ac:dyDescent="0.2">
      <c r="B62" s="5" t="s">
        <v>215</v>
      </c>
      <c r="C62" s="2" t="s">
        <v>66</v>
      </c>
      <c r="D62" s="8" t="str">
        <f>HLOOKUP(C62,'TABLAS DATOS'!$E$3:$Q$4,2,0)</f>
        <v>Owl All-Night Grocers</v>
      </c>
      <c r="E62" s="2" t="s">
        <v>46</v>
      </c>
      <c r="F62" s="8" t="str">
        <f>INDEX('TABLAS DATOS'!$A$3:$A$10,MATCH(E62,'TABLAS DATOS'!$B$3:$B$10,0))</f>
        <v>Irlanda</v>
      </c>
      <c r="G62" s="2" t="s">
        <v>143</v>
      </c>
      <c r="H62" s="8" t="str">
        <f>VLOOKUP(G62,'TABLAS DATOS'!$A$15:$B$69,2,0)</f>
        <v>Tallarines de Singapur</v>
      </c>
      <c r="I62" s="6">
        <v>603.54</v>
      </c>
      <c r="J62" s="2">
        <v>36</v>
      </c>
    </row>
    <row r="63" spans="2:10" x14ac:dyDescent="0.2">
      <c r="B63" s="5" t="s">
        <v>216</v>
      </c>
      <c r="C63" s="2" t="s">
        <v>11</v>
      </c>
      <c r="D63" s="8" t="str">
        <f>HLOOKUP(C63,'TABLAS DATOS'!$E$3:$Q$4,2,0)</f>
        <v>Ernst Handel</v>
      </c>
      <c r="E63" s="2" t="s">
        <v>10</v>
      </c>
      <c r="F63" s="8" t="str">
        <f>INDEX('TABLAS DATOS'!$A$3:$A$10,MATCH(E63,'TABLAS DATOS'!$B$3:$B$10,0))</f>
        <v>Austria</v>
      </c>
      <c r="G63" s="2" t="s">
        <v>37</v>
      </c>
      <c r="H63" s="8" t="str">
        <f>VLOOKUP(G63,'TABLAS DATOS'!$A$15:$B$69,2,0)</f>
        <v>Bollos de Sir Rodney's</v>
      </c>
      <c r="I63" s="6">
        <v>789.95</v>
      </c>
      <c r="J63" s="2">
        <v>39</v>
      </c>
    </row>
    <row r="64" spans="2:10" x14ac:dyDescent="0.2">
      <c r="B64" s="5" t="s">
        <v>217</v>
      </c>
      <c r="C64" s="2" t="s">
        <v>11</v>
      </c>
      <c r="D64" s="8" t="str">
        <f>HLOOKUP(C64,'TABLAS DATOS'!$E$3:$Q$4,2,0)</f>
        <v>Ernst Handel</v>
      </c>
      <c r="E64" s="2" t="s">
        <v>10</v>
      </c>
      <c r="F64" s="8" t="str">
        <f>INDEX('TABLAS DATOS'!$A$3:$A$10,MATCH(E64,'TABLAS DATOS'!$B$3:$B$10,0))</f>
        <v>Austria</v>
      </c>
      <c r="G64" s="2" t="s">
        <v>52</v>
      </c>
      <c r="H64" s="8" t="str">
        <f>VLOOKUP(G64,'TABLAS DATOS'!$A$15:$B$69,2,0)</f>
        <v>Carne de cangrejo de Boston</v>
      </c>
      <c r="I64" s="6">
        <v>789.95</v>
      </c>
      <c r="J64" s="2">
        <v>39</v>
      </c>
    </row>
    <row r="65" spans="2:10" x14ac:dyDescent="0.2">
      <c r="B65" s="5" t="s">
        <v>218</v>
      </c>
      <c r="C65" s="2" t="s">
        <v>41</v>
      </c>
      <c r="D65" s="8" t="str">
        <f>HLOOKUP(C65,'TABLAS DATOS'!$E$3:$Q$4,2,0)</f>
        <v>Save-a-lot Markets</v>
      </c>
      <c r="E65" s="2" t="s">
        <v>34</v>
      </c>
      <c r="F65" s="8" t="str">
        <f>INDEX('TABLAS DATOS'!$A$3:$A$10,MATCH(E65,'TABLAS DATOS'!$B$3:$B$10,0))</f>
        <v>Estados Unidos</v>
      </c>
      <c r="G65" s="2" t="s">
        <v>52</v>
      </c>
      <c r="H65" s="8" t="str">
        <f>VLOOKUP(G65,'TABLAS DATOS'!$A$15:$B$69,2,0)</f>
        <v>Carne de cangrejo de Boston</v>
      </c>
      <c r="I65" s="6">
        <v>544.08000000000004</v>
      </c>
      <c r="J65" s="2">
        <v>40</v>
      </c>
    </row>
    <row r="66" spans="2:10" x14ac:dyDescent="0.2">
      <c r="B66" s="5" t="s">
        <v>219</v>
      </c>
      <c r="C66" s="2" t="s">
        <v>66</v>
      </c>
      <c r="D66" s="8" t="str">
        <f>HLOOKUP(C66,'TABLAS DATOS'!$E$3:$Q$4,2,0)</f>
        <v>Owl All-Night Grocers</v>
      </c>
      <c r="E66" s="2" t="s">
        <v>46</v>
      </c>
      <c r="F66" s="8" t="str">
        <f>INDEX('TABLAS DATOS'!$A$3:$A$10,MATCH(E66,'TABLAS DATOS'!$B$3:$B$10,0))</f>
        <v>Irlanda</v>
      </c>
      <c r="G66" s="2" t="s">
        <v>73</v>
      </c>
      <c r="H66" s="8" t="str">
        <f>VLOOKUP(G66,'TABLAS DATOS'!$A$15:$B$69,2,0)</f>
        <v>Cerveza Klosterbier Rhönbräu</v>
      </c>
      <c r="I66" s="6">
        <v>580.91</v>
      </c>
      <c r="J66" s="2">
        <v>40</v>
      </c>
    </row>
    <row r="67" spans="2:10" x14ac:dyDescent="0.2">
      <c r="B67" s="5" t="s">
        <v>220</v>
      </c>
      <c r="C67" s="2" t="s">
        <v>5</v>
      </c>
      <c r="D67" s="8" t="str">
        <f>HLOOKUP(C67,'TABLAS DATOS'!$E$3:$Q$4,2,0)</f>
        <v>QUICK-Stop</v>
      </c>
      <c r="E67" s="2" t="s">
        <v>4</v>
      </c>
      <c r="F67" s="8" t="str">
        <f>INDEX('TABLAS DATOS'!$A$3:$A$10,MATCH(E67,'TABLAS DATOS'!$B$3:$B$10,0))</f>
        <v>Alemania</v>
      </c>
      <c r="G67" s="2" t="s">
        <v>25</v>
      </c>
      <c r="H67" s="8" t="str">
        <f>VLOOKUP(G67,'TABLAS DATOS'!$A$15:$B$69,2,0)</f>
        <v>Barras de pan de Escocia</v>
      </c>
      <c r="I67" s="6">
        <v>810.05</v>
      </c>
      <c r="J67" s="2">
        <v>40</v>
      </c>
    </row>
    <row r="68" spans="2:10" x14ac:dyDescent="0.2">
      <c r="B68" s="5" t="s">
        <v>221</v>
      </c>
      <c r="C68" s="2" t="s">
        <v>5</v>
      </c>
      <c r="D68" s="8" t="str">
        <f>HLOOKUP(C68,'TABLAS DATOS'!$E$3:$Q$4,2,0)</f>
        <v>QUICK-Stop</v>
      </c>
      <c r="E68" s="2" t="s">
        <v>4</v>
      </c>
      <c r="F68" s="8" t="str">
        <f>INDEX('TABLAS DATOS'!$A$3:$A$10,MATCH(E68,'TABLAS DATOS'!$B$3:$B$10,0))</f>
        <v>Alemania</v>
      </c>
      <c r="G68" s="2" t="s">
        <v>85</v>
      </c>
      <c r="H68" s="8" t="str">
        <f>VLOOKUP(G68,'TABLAS DATOS'!$A$15:$B$69,2,0)</f>
        <v>Crema de almejas estilo Nueva Inglaterra</v>
      </c>
      <c r="I68" s="6">
        <v>810.05</v>
      </c>
      <c r="J68" s="2">
        <v>40</v>
      </c>
    </row>
    <row r="69" spans="2:10" x14ac:dyDescent="0.2">
      <c r="B69" s="5" t="s">
        <v>222</v>
      </c>
      <c r="C69" s="2" t="s">
        <v>29</v>
      </c>
      <c r="D69" s="8" t="str">
        <f>HLOOKUP(C69,'TABLAS DATOS'!$E$3:$Q$4,2,0)</f>
        <v>Queen Cozinha</v>
      </c>
      <c r="E69" s="2" t="s">
        <v>22</v>
      </c>
      <c r="F69" s="8" t="str">
        <f>INDEX('TABLAS DATOS'!$A$3:$A$10,MATCH(E69,'TABLAS DATOS'!$B$3:$B$10,0))</f>
        <v>Brasil</v>
      </c>
      <c r="G69" s="2" t="s">
        <v>64</v>
      </c>
      <c r="H69" s="8" t="str">
        <f>VLOOKUP(G69,'TABLAS DATOS'!$A$15:$B$69,2,0)</f>
        <v>Cerveza Sasquatch</v>
      </c>
      <c r="I69" s="6">
        <v>890.78</v>
      </c>
      <c r="J69" s="2">
        <v>40</v>
      </c>
    </row>
    <row r="70" spans="2:10" x14ac:dyDescent="0.2">
      <c r="B70" s="5" t="s">
        <v>223</v>
      </c>
      <c r="C70" s="2" t="s">
        <v>5</v>
      </c>
      <c r="D70" s="8" t="str">
        <f>HLOOKUP(C70,'TABLAS DATOS'!$E$3:$Q$4,2,0)</f>
        <v>QUICK-Stop</v>
      </c>
      <c r="E70" s="2" t="s">
        <v>4</v>
      </c>
      <c r="F70" s="8" t="str">
        <f>INDEX('TABLAS DATOS'!$A$3:$A$10,MATCH(E70,'TABLAS DATOS'!$B$3:$B$10,0))</f>
        <v>Alemania</v>
      </c>
      <c r="G70" s="2" t="s">
        <v>111</v>
      </c>
      <c r="H70" s="8" t="str">
        <f>VLOOKUP(G70,'TABLAS DATOS'!$A$15:$B$69,2,0)</f>
        <v>Pastas de té de chocolate</v>
      </c>
      <c r="I70" s="6">
        <v>1007.64</v>
      </c>
      <c r="J70" s="2">
        <v>40</v>
      </c>
    </row>
    <row r="71" spans="2:10" x14ac:dyDescent="0.2">
      <c r="B71" s="5" t="s">
        <v>224</v>
      </c>
      <c r="C71" s="2" t="s">
        <v>29</v>
      </c>
      <c r="D71" s="8" t="str">
        <f>HLOOKUP(C71,'TABLAS DATOS'!$E$3:$Q$4,2,0)</f>
        <v>Queen Cozinha</v>
      </c>
      <c r="E71" s="2" t="s">
        <v>22</v>
      </c>
      <c r="F71" s="8" t="str">
        <f>INDEX('TABLAS DATOS'!$A$3:$A$10,MATCH(E71,'TABLAS DATOS'!$B$3:$B$10,0))</f>
        <v>Brasil</v>
      </c>
      <c r="G71" s="2" t="s">
        <v>101</v>
      </c>
      <c r="H71" s="8" t="str">
        <f>VLOOKUP(G71,'TABLAS DATOS'!$A$15:$B$69,2,0)</f>
        <v>Langostinos tigre Carnarvon</v>
      </c>
      <c r="I71" s="6">
        <v>890.78</v>
      </c>
      <c r="J71" s="2">
        <v>42</v>
      </c>
    </row>
    <row r="72" spans="2:10" x14ac:dyDescent="0.2">
      <c r="B72" s="5" t="s">
        <v>225</v>
      </c>
      <c r="C72" s="2" t="s">
        <v>41</v>
      </c>
      <c r="D72" s="8" t="str">
        <f>HLOOKUP(C72,'TABLAS DATOS'!$E$3:$Q$4,2,0)</f>
        <v>Save-a-lot Markets</v>
      </c>
      <c r="E72" s="2" t="s">
        <v>34</v>
      </c>
      <c r="F72" s="8" t="str">
        <f>INDEX('TABLAS DATOS'!$A$3:$A$10,MATCH(E72,'TABLAS DATOS'!$B$3:$B$10,0))</f>
        <v>Estados Unidos</v>
      </c>
      <c r="G72" s="2" t="s">
        <v>141</v>
      </c>
      <c r="H72" s="8" t="str">
        <f>VLOOKUP(G72,'TABLAS DATOS'!$A$15:$B$69,2,0)</f>
        <v>Sandwich de vegetales</v>
      </c>
      <c r="I72" s="6">
        <v>400.81</v>
      </c>
      <c r="J72" s="2">
        <v>44</v>
      </c>
    </row>
    <row r="73" spans="2:10" x14ac:dyDescent="0.2">
      <c r="B73" s="5" t="s">
        <v>226</v>
      </c>
      <c r="C73" s="2" t="s">
        <v>41</v>
      </c>
      <c r="D73" s="8" t="str">
        <f>HLOOKUP(C73,'TABLAS DATOS'!$E$3:$Q$4,2,0)</f>
        <v>Save-a-lot Markets</v>
      </c>
      <c r="E73" s="2" t="s">
        <v>34</v>
      </c>
      <c r="F73" s="8" t="str">
        <f>INDEX('TABLAS DATOS'!$A$3:$A$10,MATCH(E73,'TABLAS DATOS'!$B$3:$B$10,0))</f>
        <v>Estados Unidos</v>
      </c>
      <c r="G73" s="2" t="s">
        <v>7</v>
      </c>
      <c r="H73" s="8" t="str">
        <f>VLOOKUP(G73,'TABLAS DATOS'!$A$15:$B$69,2,0)</f>
        <v>Algas Konbu</v>
      </c>
      <c r="I73" s="6">
        <v>352.69</v>
      </c>
      <c r="J73" s="2">
        <v>45</v>
      </c>
    </row>
    <row r="74" spans="2:10" x14ac:dyDescent="0.2">
      <c r="B74" s="5" t="s">
        <v>227</v>
      </c>
      <c r="C74" s="2" t="s">
        <v>41</v>
      </c>
      <c r="D74" s="8" t="str">
        <f>HLOOKUP(C74,'TABLAS DATOS'!$E$3:$Q$4,2,0)</f>
        <v>Save-a-lot Markets</v>
      </c>
      <c r="E74" s="2" t="s">
        <v>34</v>
      </c>
      <c r="F74" s="8" t="str">
        <f>INDEX('TABLAS DATOS'!$A$3:$A$10,MATCH(E74,'TABLAS DATOS'!$B$3:$B$10,0))</f>
        <v>Estados Unidos</v>
      </c>
      <c r="G74" s="2" t="s">
        <v>68</v>
      </c>
      <c r="H74" s="8" t="str">
        <f>VLOOKUP(G74,'TABLAS DATOS'!$A$15:$B$69,2,0)</f>
        <v>Cerveza Laughing Lumberjack</v>
      </c>
      <c r="I74" s="6">
        <v>352.69</v>
      </c>
      <c r="J74" s="2">
        <v>45</v>
      </c>
    </row>
    <row r="75" spans="2:10" x14ac:dyDescent="0.2">
      <c r="B75" s="5" t="s">
        <v>228</v>
      </c>
      <c r="C75" s="2" t="s">
        <v>11</v>
      </c>
      <c r="D75" s="8" t="str">
        <f>HLOOKUP(C75,'TABLAS DATOS'!$E$3:$Q$4,2,0)</f>
        <v>Ernst Handel</v>
      </c>
      <c r="E75" s="2" t="s">
        <v>10</v>
      </c>
      <c r="F75" s="8" t="str">
        <f>INDEX('TABLAS DATOS'!$A$3:$A$10,MATCH(E75,'TABLAS DATOS'!$B$3:$B$10,0))</f>
        <v>Austria</v>
      </c>
      <c r="G75" s="2" t="s">
        <v>109</v>
      </c>
      <c r="H75" s="8" t="str">
        <f>VLOOKUP(G75,'TABLAS DATOS'!$A$15:$B$69,2,0)</f>
        <v>Ositos de goma Gumbär</v>
      </c>
      <c r="I75" s="6">
        <v>458.78</v>
      </c>
      <c r="J75" s="2">
        <v>45</v>
      </c>
    </row>
    <row r="76" spans="2:10" x14ac:dyDescent="0.2">
      <c r="B76" s="5" t="s">
        <v>229</v>
      </c>
      <c r="C76" s="2" t="s">
        <v>41</v>
      </c>
      <c r="D76" s="8" t="str">
        <f>HLOOKUP(C76,'TABLAS DATOS'!$E$3:$Q$4,2,0)</f>
        <v>Save-a-lot Markets</v>
      </c>
      <c r="E76" s="2" t="s">
        <v>34</v>
      </c>
      <c r="F76" s="8" t="str">
        <f>INDEX('TABLAS DATOS'!$A$3:$A$10,MATCH(E76,'TABLAS DATOS'!$B$3:$B$10,0))</f>
        <v>Estados Unidos</v>
      </c>
      <c r="G76" s="2" t="s">
        <v>56</v>
      </c>
      <c r="H76" s="8" t="str">
        <f>VLOOKUP(G76,'TABLAS DATOS'!$A$15:$B$69,2,0)</f>
        <v>Camembert Pierrot</v>
      </c>
      <c r="I76" s="6">
        <v>487.57</v>
      </c>
      <c r="J76" s="2">
        <v>45</v>
      </c>
    </row>
    <row r="77" spans="2:10" x14ac:dyDescent="0.2">
      <c r="B77" s="5" t="s">
        <v>230</v>
      </c>
      <c r="C77" s="2" t="s">
        <v>5</v>
      </c>
      <c r="D77" s="8" t="str">
        <f>HLOOKUP(C77,'TABLAS DATOS'!$E$3:$Q$4,2,0)</f>
        <v>QUICK-Stop</v>
      </c>
      <c r="E77" s="2" t="s">
        <v>4</v>
      </c>
      <c r="F77" s="8" t="str">
        <f>INDEX('TABLAS DATOS'!$A$3:$A$10,MATCH(E77,'TABLAS DATOS'!$B$3:$B$10,0))</f>
        <v>Alemania</v>
      </c>
      <c r="G77" s="2" t="s">
        <v>75</v>
      </c>
      <c r="H77" s="8" t="str">
        <f>VLOOKUP(G77,'TABLAS DATOS'!$A$15:$B$69,2,0)</f>
        <v>Cerveza tibetana Barley</v>
      </c>
      <c r="I77" s="6">
        <v>810.05</v>
      </c>
      <c r="J77" s="2">
        <v>48</v>
      </c>
    </row>
    <row r="78" spans="2:10" x14ac:dyDescent="0.2">
      <c r="B78" s="5" t="s">
        <v>231</v>
      </c>
      <c r="C78" s="2" t="s">
        <v>35</v>
      </c>
      <c r="D78" s="8" t="str">
        <f>HLOOKUP(C78,'TABLAS DATOS'!$E$3:$Q$4,2,0)</f>
        <v>Mère Paillarde</v>
      </c>
      <c r="E78" s="2" t="s">
        <v>28</v>
      </c>
      <c r="F78" s="8" t="str">
        <f>INDEX('TABLAS DATOS'!$A$3:$A$10,MATCH(E78,'TABLAS DATOS'!$B$3:$B$10,0))</f>
        <v>Canadá</v>
      </c>
      <c r="G78" s="2" t="s">
        <v>138</v>
      </c>
      <c r="H78" s="8" t="str">
        <f>VLOOKUP(G78,'TABLAS DATOS'!$A$15:$B$69,2,0)</f>
        <v>Salchicha Thüringer</v>
      </c>
      <c r="I78" s="6">
        <v>370.61</v>
      </c>
      <c r="J78" s="2">
        <v>49</v>
      </c>
    </row>
    <row r="79" spans="2:10" x14ac:dyDescent="0.2">
      <c r="B79" s="5" t="s">
        <v>232</v>
      </c>
      <c r="C79" s="2" t="s">
        <v>58</v>
      </c>
      <c r="D79" s="8" t="str">
        <f>HLOOKUP(C79,'TABLAS DATOS'!$E$3:$Q$4,2,0)</f>
        <v>Bon app'</v>
      </c>
      <c r="E79" s="2" t="s">
        <v>40</v>
      </c>
      <c r="F79" s="8" t="str">
        <f>INDEX('TABLAS DATOS'!$A$3:$A$10,MATCH(E79,'TABLAS DATOS'!$B$3:$B$10,0))</f>
        <v>Francia</v>
      </c>
      <c r="G79" s="2" t="s">
        <v>123</v>
      </c>
      <c r="H79" s="8" t="str">
        <f>VLOOKUP(G79,'TABLAS DATOS'!$A$15:$B$69,2,0)</f>
        <v>Queso Mascarpone Fabioli</v>
      </c>
      <c r="I79" s="6">
        <v>350.64</v>
      </c>
      <c r="J79" s="2">
        <v>50</v>
      </c>
    </row>
    <row r="80" spans="2:10" x14ac:dyDescent="0.2">
      <c r="B80" s="5" t="s">
        <v>233</v>
      </c>
      <c r="C80" s="2" t="s">
        <v>58</v>
      </c>
      <c r="D80" s="8" t="str">
        <f>HLOOKUP(C80,'TABLAS DATOS'!$E$3:$Q$4,2,0)</f>
        <v>Bon app'</v>
      </c>
      <c r="E80" s="2" t="s">
        <v>40</v>
      </c>
      <c r="F80" s="8" t="str">
        <f>INDEX('TABLAS DATOS'!$A$3:$A$10,MATCH(E80,'TABLAS DATOS'!$B$3:$B$10,0))</f>
        <v>Francia</v>
      </c>
      <c r="G80" s="2" t="s">
        <v>143</v>
      </c>
      <c r="H80" s="8" t="str">
        <f>VLOOKUP(G80,'TABLAS DATOS'!$A$15:$B$69,2,0)</f>
        <v>Tallarines de Singapur</v>
      </c>
      <c r="I80" s="6">
        <v>350.64</v>
      </c>
      <c r="J80" s="2">
        <v>50</v>
      </c>
    </row>
    <row r="81" spans="2:10" x14ac:dyDescent="0.2">
      <c r="B81" s="5" t="s">
        <v>234</v>
      </c>
      <c r="C81" s="2" t="s">
        <v>41</v>
      </c>
      <c r="D81" s="8" t="str">
        <f>HLOOKUP(C81,'TABLAS DATOS'!$E$3:$Q$4,2,0)</f>
        <v>Save-a-lot Markets</v>
      </c>
      <c r="E81" s="2" t="s">
        <v>34</v>
      </c>
      <c r="F81" s="8" t="str">
        <f>INDEX('TABLAS DATOS'!$A$3:$A$10,MATCH(E81,'TABLAS DATOS'!$B$3:$B$10,0))</f>
        <v>Estados Unidos</v>
      </c>
      <c r="G81" s="2" t="s">
        <v>13</v>
      </c>
      <c r="H81" s="8" t="str">
        <f>VLOOKUP(G81,'TABLAS DATOS'!$A$15:$B$69,2,0)</f>
        <v>Arenque blanco del noroeste</v>
      </c>
      <c r="I81" s="6">
        <v>352.69</v>
      </c>
      <c r="J81" s="2">
        <v>50</v>
      </c>
    </row>
    <row r="82" spans="2:10" x14ac:dyDescent="0.2">
      <c r="B82" s="5" t="s">
        <v>235</v>
      </c>
      <c r="C82" s="2" t="s">
        <v>17</v>
      </c>
      <c r="D82" s="8" t="str">
        <f>HLOOKUP(C82,'TABLAS DATOS'!$E$3:$Q$4,2,0)</f>
        <v>Piccolo und mehr</v>
      </c>
      <c r="E82" s="2" t="s">
        <v>10</v>
      </c>
      <c r="F82" s="8" t="str">
        <f>INDEX('TABLAS DATOS'!$A$3:$A$10,MATCH(E82,'TABLAS DATOS'!$B$3:$B$10,0))</f>
        <v>Austria</v>
      </c>
      <c r="G82" s="2" t="s">
        <v>105</v>
      </c>
      <c r="H82" s="8" t="str">
        <f>VLOOKUP(G82,'TABLAS DATOS'!$A$15:$B$69,2,0)</f>
        <v>Licor Cloudberry</v>
      </c>
      <c r="I82" s="6">
        <v>360.63</v>
      </c>
      <c r="J82" s="2">
        <v>50</v>
      </c>
    </row>
    <row r="83" spans="2:10" x14ac:dyDescent="0.2">
      <c r="B83" s="5" t="s">
        <v>236</v>
      </c>
      <c r="C83" s="2" t="s">
        <v>5</v>
      </c>
      <c r="D83" s="8" t="str">
        <f>HLOOKUP(C83,'TABLAS DATOS'!$E$3:$Q$4,2,0)</f>
        <v>QUICK-Stop</v>
      </c>
      <c r="E83" s="2" t="s">
        <v>4</v>
      </c>
      <c r="F83" s="8" t="str">
        <f>INDEX('TABLAS DATOS'!$A$3:$A$10,MATCH(E83,'TABLAS DATOS'!$B$3:$B$10,0))</f>
        <v>Alemania</v>
      </c>
      <c r="G83" s="2" t="s">
        <v>117</v>
      </c>
      <c r="H83" s="8" t="str">
        <f>VLOOKUP(G83,'TABLAS DATOS'!$A$15:$B$69,2,0)</f>
        <v>Postre de merengue Pavlova</v>
      </c>
      <c r="I83" s="6">
        <v>398.36</v>
      </c>
      <c r="J83" s="2">
        <v>50</v>
      </c>
    </row>
    <row r="84" spans="2:10" x14ac:dyDescent="0.2">
      <c r="B84" s="5" t="s">
        <v>237</v>
      </c>
      <c r="C84" s="2" t="s">
        <v>41</v>
      </c>
      <c r="D84" s="8" t="str">
        <f>HLOOKUP(C84,'TABLAS DATOS'!$E$3:$Q$4,2,0)</f>
        <v>Save-a-lot Markets</v>
      </c>
      <c r="E84" s="2" t="s">
        <v>34</v>
      </c>
      <c r="F84" s="8" t="str">
        <f>INDEX('TABLAS DATOS'!$A$3:$A$10,MATCH(E84,'TABLAS DATOS'!$B$3:$B$10,0))</f>
        <v>Estados Unidos</v>
      </c>
      <c r="G84" s="2" t="s">
        <v>68</v>
      </c>
      <c r="H84" s="8" t="str">
        <f>VLOOKUP(G84,'TABLAS DATOS'!$A$15:$B$69,2,0)</f>
        <v>Cerveza Laughing Lumberjack</v>
      </c>
      <c r="I84" s="6">
        <v>400.81</v>
      </c>
      <c r="J84" s="2">
        <v>50</v>
      </c>
    </row>
    <row r="85" spans="2:10" x14ac:dyDescent="0.2">
      <c r="B85" s="5" t="s">
        <v>238</v>
      </c>
      <c r="C85" s="2" t="s">
        <v>23</v>
      </c>
      <c r="D85" s="8" t="str">
        <f>HLOOKUP(C85,'TABLAS DATOS'!$E$3:$Q$4,2,0)</f>
        <v>Suprêmes délices</v>
      </c>
      <c r="E85" s="2" t="s">
        <v>16</v>
      </c>
      <c r="F85" s="8" t="str">
        <f>INDEX('TABLAS DATOS'!$A$3:$A$10,MATCH(E85,'TABLAS DATOS'!$B$3:$B$10,0))</f>
        <v>Bélgica</v>
      </c>
      <c r="G85" s="2" t="s">
        <v>99</v>
      </c>
      <c r="H85" s="8" t="str">
        <f>VLOOKUP(G85,'TABLAS DATOS'!$A$15:$B$69,2,0)</f>
        <v>Gnocchi de la abuela Alicia</v>
      </c>
      <c r="I85" s="6">
        <v>424.3</v>
      </c>
      <c r="J85" s="2">
        <v>50</v>
      </c>
    </row>
    <row r="86" spans="2:10" x14ac:dyDescent="0.2">
      <c r="B86" s="5" t="s">
        <v>239</v>
      </c>
      <c r="C86" s="2" t="s">
        <v>11</v>
      </c>
      <c r="D86" s="8" t="str">
        <f>HLOOKUP(C86,'TABLAS DATOS'!$E$3:$Q$4,2,0)</f>
        <v>Ernst Handel</v>
      </c>
      <c r="E86" s="2" t="s">
        <v>10</v>
      </c>
      <c r="F86" s="8" t="str">
        <f>INDEX('TABLAS DATOS'!$A$3:$A$10,MATCH(E86,'TABLAS DATOS'!$B$3:$B$10,0))</f>
        <v>Austria</v>
      </c>
      <c r="G86" s="2" t="s">
        <v>143</v>
      </c>
      <c r="H86" s="8" t="str">
        <f>VLOOKUP(G86,'TABLAS DATOS'!$A$15:$B$69,2,0)</f>
        <v>Tallarines de Singapur</v>
      </c>
      <c r="I86" s="6">
        <v>458.78</v>
      </c>
      <c r="J86" s="2">
        <v>50</v>
      </c>
    </row>
    <row r="87" spans="2:10" x14ac:dyDescent="0.2">
      <c r="B87" s="5" t="s">
        <v>240</v>
      </c>
      <c r="C87" s="2" t="s">
        <v>62</v>
      </c>
      <c r="D87" s="8" t="str">
        <f>HLOOKUP(C87,'TABLAS DATOS'!$E$3:$Q$4,2,0)</f>
        <v>Folies gourmandes</v>
      </c>
      <c r="E87" s="2" t="s">
        <v>40</v>
      </c>
      <c r="F87" s="8" t="str">
        <f>INDEX('TABLAS DATOS'!$A$3:$A$10,MATCH(E87,'TABLAS DATOS'!$B$3:$B$10,0))</f>
        <v>Francia</v>
      </c>
      <c r="G87" s="2" t="s">
        <v>91</v>
      </c>
      <c r="H87" s="8" t="str">
        <f>VLOOKUP(G87,'TABLAS DATOS'!$A$15:$B$69,2,0)</f>
        <v>Empanada de cerdo</v>
      </c>
      <c r="I87" s="6">
        <v>487.38</v>
      </c>
      <c r="J87" s="2">
        <v>50</v>
      </c>
    </row>
    <row r="88" spans="2:10" x14ac:dyDescent="0.2">
      <c r="B88" s="5" t="s">
        <v>241</v>
      </c>
      <c r="C88" s="2" t="s">
        <v>11</v>
      </c>
      <c r="D88" s="8" t="str">
        <f>HLOOKUP(C88,'TABLAS DATOS'!$E$3:$Q$4,2,0)</f>
        <v>Ernst Handel</v>
      </c>
      <c r="E88" s="2" t="s">
        <v>10</v>
      </c>
      <c r="F88" s="8" t="str">
        <f>INDEX('TABLAS DATOS'!$A$3:$A$10,MATCH(E88,'TABLAS DATOS'!$B$3:$B$10,0))</f>
        <v>Austria</v>
      </c>
      <c r="G88" s="2" t="s">
        <v>127</v>
      </c>
      <c r="H88" s="8" t="str">
        <f>VLOOKUP(G88,'TABLAS DATOS'!$A$15:$B$69,2,0)</f>
        <v>Queso Cabrales</v>
      </c>
      <c r="I88" s="6">
        <v>789.95</v>
      </c>
      <c r="J88" s="2">
        <v>50</v>
      </c>
    </row>
    <row r="89" spans="2:10" x14ac:dyDescent="0.2">
      <c r="B89" s="5" t="s">
        <v>242</v>
      </c>
      <c r="C89" s="2" t="s">
        <v>11</v>
      </c>
      <c r="D89" s="8" t="str">
        <f>HLOOKUP(C89,'TABLAS DATOS'!$E$3:$Q$4,2,0)</f>
        <v>Ernst Handel</v>
      </c>
      <c r="E89" s="2" t="s">
        <v>10</v>
      </c>
      <c r="F89" s="8" t="str">
        <f>INDEX('TABLAS DATOS'!$A$3:$A$10,MATCH(E89,'TABLAS DATOS'!$B$3:$B$10,0))</f>
        <v>Austria</v>
      </c>
      <c r="G89" s="2" t="s">
        <v>56</v>
      </c>
      <c r="H89" s="8" t="str">
        <f>VLOOKUP(G89,'TABLAS DATOS'!$A$15:$B$69,2,0)</f>
        <v>Camembert Pierrot</v>
      </c>
      <c r="I89" s="6">
        <v>411.88</v>
      </c>
      <c r="J89" s="2">
        <v>52</v>
      </c>
    </row>
    <row r="90" spans="2:10" x14ac:dyDescent="0.2">
      <c r="B90" s="5" t="s">
        <v>243</v>
      </c>
      <c r="C90" s="2" t="s">
        <v>5</v>
      </c>
      <c r="D90" s="8" t="str">
        <f>HLOOKUP(C90,'TABLAS DATOS'!$E$3:$Q$4,2,0)</f>
        <v>QUICK-Stop</v>
      </c>
      <c r="E90" s="2" t="s">
        <v>4</v>
      </c>
      <c r="F90" s="8" t="str">
        <f>INDEX('TABLAS DATOS'!$A$3:$A$10,MATCH(E90,'TABLAS DATOS'!$B$3:$B$10,0))</f>
        <v>Alemania</v>
      </c>
      <c r="G90" s="2" t="s">
        <v>85</v>
      </c>
      <c r="H90" s="8" t="str">
        <f>VLOOKUP(G90,'TABLAS DATOS'!$A$15:$B$69,2,0)</f>
        <v>Crema de almejas estilo Nueva Inglaterra</v>
      </c>
      <c r="I90" s="6">
        <v>364.15</v>
      </c>
      <c r="J90" s="2">
        <v>55</v>
      </c>
    </row>
    <row r="91" spans="2:10" x14ac:dyDescent="0.2">
      <c r="B91" s="5" t="s">
        <v>244</v>
      </c>
      <c r="C91" s="2" t="s">
        <v>41</v>
      </c>
      <c r="D91" s="8" t="str">
        <f>HLOOKUP(C91,'TABLAS DATOS'!$E$3:$Q$4,2,0)</f>
        <v>Save-a-lot Markets</v>
      </c>
      <c r="E91" s="2" t="s">
        <v>34</v>
      </c>
      <c r="F91" s="8" t="str">
        <f>INDEX('TABLAS DATOS'!$A$3:$A$10,MATCH(E91,'TABLAS DATOS'!$B$3:$B$10,0))</f>
        <v>Estados Unidos</v>
      </c>
      <c r="G91" s="2" t="s">
        <v>123</v>
      </c>
      <c r="H91" s="8" t="str">
        <f>VLOOKUP(G91,'TABLAS DATOS'!$A$15:$B$69,2,0)</f>
        <v>Queso Mascarpone Fabioli</v>
      </c>
      <c r="I91" s="6">
        <v>487.57</v>
      </c>
      <c r="J91" s="2">
        <v>55</v>
      </c>
    </row>
    <row r="92" spans="2:10" x14ac:dyDescent="0.2">
      <c r="B92" s="5" t="s">
        <v>245</v>
      </c>
      <c r="C92" s="2" t="s">
        <v>41</v>
      </c>
      <c r="D92" s="8" t="str">
        <f>HLOOKUP(C92,'TABLAS DATOS'!$E$3:$Q$4,2,0)</f>
        <v>Save-a-lot Markets</v>
      </c>
      <c r="E92" s="2" t="s">
        <v>34</v>
      </c>
      <c r="F92" s="8" t="str">
        <f>INDEX('TABLAS DATOS'!$A$3:$A$10,MATCH(E92,'TABLAS DATOS'!$B$3:$B$10,0))</f>
        <v>Estados Unidos</v>
      </c>
      <c r="G92" s="2" t="s">
        <v>7</v>
      </c>
      <c r="H92" s="8" t="str">
        <f>VLOOKUP(G92,'TABLAS DATOS'!$A$15:$B$69,2,0)</f>
        <v>Algas Konbu</v>
      </c>
      <c r="I92" s="6">
        <v>544.08000000000004</v>
      </c>
      <c r="J92" s="2">
        <v>55</v>
      </c>
    </row>
    <row r="93" spans="2:10" x14ac:dyDescent="0.2">
      <c r="B93" s="5" t="s">
        <v>246</v>
      </c>
      <c r="C93" s="2" t="s">
        <v>5</v>
      </c>
      <c r="D93" s="8" t="str">
        <f>HLOOKUP(C93,'TABLAS DATOS'!$E$3:$Q$4,2,0)</f>
        <v>QUICK-Stop</v>
      </c>
      <c r="E93" s="2" t="s">
        <v>4</v>
      </c>
      <c r="F93" s="8" t="str">
        <f>INDEX('TABLAS DATOS'!$A$3:$A$10,MATCH(E93,'TABLAS DATOS'!$B$3:$B$10,0))</f>
        <v>Alemania</v>
      </c>
      <c r="G93" s="2" t="s">
        <v>115</v>
      </c>
      <c r="H93" s="8" t="str">
        <f>VLOOKUP(G93,'TABLAS DATOS'!$A$15:$B$69,2,0)</f>
        <v>Peras secas orgánicas del tío Bob</v>
      </c>
      <c r="I93" s="6">
        <v>364.15</v>
      </c>
      <c r="J93" s="2">
        <v>60</v>
      </c>
    </row>
    <row r="94" spans="2:10" x14ac:dyDescent="0.2">
      <c r="B94" s="5" t="s">
        <v>247</v>
      </c>
      <c r="C94" s="2" t="s">
        <v>35</v>
      </c>
      <c r="D94" s="8" t="str">
        <f>HLOOKUP(C94,'TABLAS DATOS'!$E$3:$Q$4,2,0)</f>
        <v>Mère Paillarde</v>
      </c>
      <c r="E94" s="2" t="s">
        <v>28</v>
      </c>
      <c r="F94" s="8" t="str">
        <f>INDEX('TABLAS DATOS'!$A$3:$A$10,MATCH(E94,'TABLAS DATOS'!$B$3:$B$10,0))</f>
        <v>Canadá</v>
      </c>
      <c r="G94" s="2" t="s">
        <v>146</v>
      </c>
      <c r="H94" s="8" t="str">
        <f>VLOOKUP(G94,'TABLAS DATOS'!$A$15:$B$69,2,0)</f>
        <v>Té Dharamsala</v>
      </c>
      <c r="I94" s="6">
        <v>370.61</v>
      </c>
      <c r="J94" s="2">
        <v>60</v>
      </c>
    </row>
    <row r="95" spans="2:10" x14ac:dyDescent="0.2">
      <c r="B95" s="5" t="s">
        <v>248</v>
      </c>
      <c r="C95" s="2" t="s">
        <v>11</v>
      </c>
      <c r="D95" s="8" t="str">
        <f>HLOOKUP(C95,'TABLAS DATOS'!$E$3:$Q$4,2,0)</f>
        <v>Ernst Handel</v>
      </c>
      <c r="E95" s="2" t="s">
        <v>10</v>
      </c>
      <c r="F95" s="8" t="str">
        <f>INDEX('TABLAS DATOS'!$A$3:$A$10,MATCH(E95,'TABLAS DATOS'!$B$3:$B$10,0))</f>
        <v>Austria</v>
      </c>
      <c r="G95" s="2" t="s">
        <v>121</v>
      </c>
      <c r="H95" s="8" t="str">
        <f>VLOOKUP(G95,'TABLAS DATOS'!$A$15:$B$69,2,0)</f>
        <v>Queso de soja Longlife</v>
      </c>
      <c r="I95" s="6">
        <v>411.88</v>
      </c>
      <c r="J95" s="2">
        <v>60</v>
      </c>
    </row>
    <row r="96" spans="2:10" x14ac:dyDescent="0.2">
      <c r="B96" s="5" t="s">
        <v>249</v>
      </c>
      <c r="C96" s="2" t="s">
        <v>41</v>
      </c>
      <c r="D96" s="8" t="str">
        <f>HLOOKUP(C96,'TABLAS DATOS'!$E$3:$Q$4,2,0)</f>
        <v>Save-a-lot Markets</v>
      </c>
      <c r="E96" s="2" t="s">
        <v>34</v>
      </c>
      <c r="F96" s="8" t="str">
        <f>INDEX('TABLAS DATOS'!$A$3:$A$10,MATCH(E96,'TABLAS DATOS'!$B$3:$B$10,0))</f>
        <v>Estados Unidos</v>
      </c>
      <c r="G96" s="2" t="s">
        <v>13</v>
      </c>
      <c r="H96" s="8" t="str">
        <f>VLOOKUP(G96,'TABLAS DATOS'!$A$15:$B$69,2,0)</f>
        <v>Arenque blanco del noroeste</v>
      </c>
      <c r="I96" s="6">
        <v>487.57</v>
      </c>
      <c r="J96" s="2">
        <v>60</v>
      </c>
    </row>
    <row r="97" spans="2:10" x14ac:dyDescent="0.2">
      <c r="B97" s="5" t="s">
        <v>250</v>
      </c>
      <c r="C97" s="2" t="s">
        <v>66</v>
      </c>
      <c r="D97" s="8" t="str">
        <f>HLOOKUP(C97,'TABLAS DATOS'!$E$3:$Q$4,2,0)</f>
        <v>Owl All-Night Grocers</v>
      </c>
      <c r="E97" s="2" t="s">
        <v>46</v>
      </c>
      <c r="F97" s="8" t="str">
        <f>INDEX('TABLAS DATOS'!$A$3:$A$10,MATCH(E97,'TABLAS DATOS'!$B$3:$B$10,0))</f>
        <v>Irlanda</v>
      </c>
      <c r="G97" s="2" t="s">
        <v>52</v>
      </c>
      <c r="H97" s="8" t="str">
        <f>VLOOKUP(G97,'TABLAS DATOS'!$A$15:$B$69,2,0)</f>
        <v>Carne de cangrejo de Boston</v>
      </c>
      <c r="I97" s="6">
        <v>580.91</v>
      </c>
      <c r="J97" s="2">
        <v>60</v>
      </c>
    </row>
    <row r="98" spans="2:10" x14ac:dyDescent="0.2">
      <c r="B98" s="5" t="s">
        <v>251</v>
      </c>
      <c r="C98" s="2" t="s">
        <v>50</v>
      </c>
      <c r="D98" s="8" t="str">
        <f>HLOOKUP(C98,'TABLAS DATOS'!$E$3:$Q$4,2,0)</f>
        <v>Rattlesnake Canyon Grocery</v>
      </c>
      <c r="E98" s="2" t="s">
        <v>34</v>
      </c>
      <c r="F98" s="8" t="str">
        <f>INDEX('TABLAS DATOS'!$A$3:$A$10,MATCH(E98,'TABLAS DATOS'!$B$3:$B$10,0))</f>
        <v>Estados Unidos</v>
      </c>
      <c r="G98" s="2" t="s">
        <v>138</v>
      </c>
      <c r="H98" s="8" t="str">
        <f>VLOOKUP(G98,'TABLAS DATOS'!$A$15:$B$69,2,0)</f>
        <v>Salchicha Thüringer</v>
      </c>
      <c r="I98" s="6">
        <v>708.95</v>
      </c>
      <c r="J98" s="2">
        <v>60</v>
      </c>
    </row>
    <row r="99" spans="2:10" x14ac:dyDescent="0.2">
      <c r="B99" s="5" t="s">
        <v>252</v>
      </c>
      <c r="C99" s="2" t="s">
        <v>41</v>
      </c>
      <c r="D99" s="8" t="str">
        <f>HLOOKUP(C99,'TABLAS DATOS'!$E$3:$Q$4,2,0)</f>
        <v>Save-a-lot Markets</v>
      </c>
      <c r="E99" s="2" t="s">
        <v>34</v>
      </c>
      <c r="F99" s="8" t="str">
        <f>INDEX('TABLAS DATOS'!$A$3:$A$10,MATCH(E99,'TABLAS DATOS'!$B$3:$B$10,0))</f>
        <v>Estados Unidos</v>
      </c>
      <c r="G99" s="2" t="s">
        <v>111</v>
      </c>
      <c r="H99" s="8" t="str">
        <f>VLOOKUP(G99,'TABLAS DATOS'!$A$15:$B$69,2,0)</f>
        <v>Pastas de té de chocolate</v>
      </c>
      <c r="I99" s="6">
        <v>830.75</v>
      </c>
      <c r="J99" s="2">
        <v>60</v>
      </c>
    </row>
    <row r="100" spans="2:10" x14ac:dyDescent="0.2">
      <c r="B100" s="5" t="s">
        <v>253</v>
      </c>
      <c r="C100" s="2" t="s">
        <v>5</v>
      </c>
      <c r="D100" s="8" t="str">
        <f>HLOOKUP(C100,'TABLAS DATOS'!$E$3:$Q$4,2,0)</f>
        <v>QUICK-Stop</v>
      </c>
      <c r="E100" s="2" t="s">
        <v>4</v>
      </c>
      <c r="F100" s="8" t="str">
        <f>INDEX('TABLAS DATOS'!$A$3:$A$10,MATCH(E100,'TABLAS DATOS'!$B$3:$B$10,0))</f>
        <v>Alemania</v>
      </c>
      <c r="G100" s="2" t="s">
        <v>138</v>
      </c>
      <c r="H100" s="8" t="str">
        <f>VLOOKUP(G100,'TABLAS DATOS'!$A$15:$B$69,2,0)</f>
        <v>Salchicha Thüringer</v>
      </c>
      <c r="I100" s="6">
        <v>1007.64</v>
      </c>
      <c r="J100" s="2">
        <v>60</v>
      </c>
    </row>
    <row r="101" spans="2:10" x14ac:dyDescent="0.2">
      <c r="B101" s="5" t="s">
        <v>254</v>
      </c>
      <c r="C101" s="2" t="s">
        <v>5</v>
      </c>
      <c r="D101" s="8" t="str">
        <f>HLOOKUP(C101,'TABLAS DATOS'!$E$3:$Q$4,2,0)</f>
        <v>QUICK-Stop</v>
      </c>
      <c r="E101" s="2" t="s">
        <v>4</v>
      </c>
      <c r="F101" s="8" t="str">
        <f>INDEX('TABLAS DATOS'!$A$3:$A$10,MATCH(E101,'TABLAS DATOS'!$B$3:$B$10,0))</f>
        <v>Alemania</v>
      </c>
      <c r="G101" s="2" t="s">
        <v>99</v>
      </c>
      <c r="H101" s="8" t="str">
        <f>VLOOKUP(G101,'TABLAS DATOS'!$A$15:$B$69,2,0)</f>
        <v>Gnocchi de la abuela Alicia</v>
      </c>
      <c r="I101" s="6">
        <v>364.15</v>
      </c>
      <c r="J101" s="2">
        <v>70</v>
      </c>
    </row>
    <row r="102" spans="2:10" x14ac:dyDescent="0.2">
      <c r="B102" s="5" t="s">
        <v>255</v>
      </c>
      <c r="C102" s="2" t="s">
        <v>5</v>
      </c>
      <c r="D102" s="8" t="str">
        <f>HLOOKUP(C102,'TABLAS DATOS'!$E$3:$Q$4,2,0)</f>
        <v>QUICK-Stop</v>
      </c>
      <c r="E102" s="2" t="s">
        <v>4</v>
      </c>
      <c r="F102" s="8" t="str">
        <f>INDEX('TABLAS DATOS'!$A$3:$A$10,MATCH(E102,'TABLAS DATOS'!$B$3:$B$10,0))</f>
        <v>Alemania</v>
      </c>
      <c r="G102" s="2" t="s">
        <v>138</v>
      </c>
      <c r="H102" s="8" t="str">
        <f>VLOOKUP(G102,'TABLAS DATOS'!$A$15:$B$69,2,0)</f>
        <v>Salchicha Thüringer</v>
      </c>
      <c r="I102" s="6">
        <v>364.15</v>
      </c>
      <c r="J102" s="2">
        <v>70</v>
      </c>
    </row>
    <row r="103" spans="2:10" x14ac:dyDescent="0.2">
      <c r="B103" s="5" t="s">
        <v>256</v>
      </c>
      <c r="C103" s="2" t="s">
        <v>35</v>
      </c>
      <c r="D103" s="8" t="str">
        <f>HLOOKUP(C103,'TABLAS DATOS'!$E$3:$Q$4,2,0)</f>
        <v>Mère Paillarde</v>
      </c>
      <c r="E103" s="2" t="s">
        <v>28</v>
      </c>
      <c r="F103" s="8" t="str">
        <f>INDEX('TABLAS DATOS'!$A$3:$A$10,MATCH(E103,'TABLAS DATOS'!$B$3:$B$10,0))</f>
        <v>Canadá</v>
      </c>
      <c r="G103" s="2" t="s">
        <v>19</v>
      </c>
      <c r="H103" s="8" t="str">
        <f>VLOOKUP(G103,'TABLAS DATOS'!$A$15:$B$69,2,0)</f>
        <v>Arenque salado</v>
      </c>
      <c r="I103" s="6">
        <v>379.13</v>
      </c>
      <c r="J103" s="2">
        <v>70</v>
      </c>
    </row>
    <row r="104" spans="2:10" x14ac:dyDescent="0.2">
      <c r="B104" s="5" t="s">
        <v>257</v>
      </c>
      <c r="C104" s="2" t="s">
        <v>11</v>
      </c>
      <c r="D104" s="8" t="str">
        <f>HLOOKUP(C104,'TABLAS DATOS'!$E$3:$Q$4,2,0)</f>
        <v>Ernst Handel</v>
      </c>
      <c r="E104" s="2" t="s">
        <v>10</v>
      </c>
      <c r="F104" s="8" t="str">
        <f>INDEX('TABLAS DATOS'!$A$3:$A$10,MATCH(E104,'TABLAS DATOS'!$B$3:$B$10,0))</f>
        <v>Austria</v>
      </c>
      <c r="G104" s="2" t="s">
        <v>117</v>
      </c>
      <c r="H104" s="8" t="str">
        <f>VLOOKUP(G104,'TABLAS DATOS'!$A$15:$B$69,2,0)</f>
        <v>Postre de merengue Pavlova</v>
      </c>
      <c r="I104" s="6">
        <v>458.78</v>
      </c>
      <c r="J104" s="2">
        <v>70</v>
      </c>
    </row>
    <row r="105" spans="2:10" x14ac:dyDescent="0.2">
      <c r="B105" s="5" t="s">
        <v>258</v>
      </c>
      <c r="C105" s="2" t="s">
        <v>41</v>
      </c>
      <c r="D105" s="8" t="str">
        <f>HLOOKUP(C105,'TABLAS DATOS'!$E$3:$Q$4,2,0)</f>
        <v>Save-a-lot Markets</v>
      </c>
      <c r="E105" s="2" t="s">
        <v>34</v>
      </c>
      <c r="F105" s="8" t="str">
        <f>INDEX('TABLAS DATOS'!$A$3:$A$10,MATCH(E105,'TABLAS DATOS'!$B$3:$B$10,0))</f>
        <v>Estados Unidos</v>
      </c>
      <c r="G105" s="2" t="s">
        <v>73</v>
      </c>
      <c r="H105" s="8" t="str">
        <f>VLOOKUP(G105,'TABLAS DATOS'!$A$15:$B$69,2,0)</f>
        <v>Cerveza Klosterbier Rhönbräu</v>
      </c>
      <c r="I105" s="6">
        <v>544.08000000000004</v>
      </c>
      <c r="J105" s="2">
        <v>70</v>
      </c>
    </row>
    <row r="106" spans="2:10" x14ac:dyDescent="0.2">
      <c r="B106" s="5" t="s">
        <v>259</v>
      </c>
      <c r="C106" s="2" t="s">
        <v>11</v>
      </c>
      <c r="D106" s="8" t="str">
        <f>HLOOKUP(C106,'TABLAS DATOS'!$E$3:$Q$4,2,0)</f>
        <v>Ernst Handel</v>
      </c>
      <c r="E106" s="2" t="s">
        <v>10</v>
      </c>
      <c r="F106" s="8" t="str">
        <f>INDEX('TABLAS DATOS'!$A$3:$A$10,MATCH(E106,'TABLAS DATOS'!$B$3:$B$10,0))</f>
        <v>Austria</v>
      </c>
      <c r="G106" s="2" t="s">
        <v>81</v>
      </c>
      <c r="H106" s="8" t="str">
        <f>VLOOKUP(G106,'TABLAS DATOS'!$A$15:$B$69,2,0)</f>
        <v>Col fermentada Rössle</v>
      </c>
      <c r="I106" s="6">
        <v>789.95</v>
      </c>
      <c r="J106" s="2">
        <v>70</v>
      </c>
    </row>
    <row r="107" spans="2:10" x14ac:dyDescent="0.2">
      <c r="B107" s="5" t="s">
        <v>260</v>
      </c>
      <c r="C107" s="2" t="s">
        <v>41</v>
      </c>
      <c r="D107" s="8" t="str">
        <f>HLOOKUP(C107,'TABLAS DATOS'!$E$3:$Q$4,2,0)</f>
        <v>Save-a-lot Markets</v>
      </c>
      <c r="E107" s="2" t="s">
        <v>34</v>
      </c>
      <c r="F107" s="8" t="str">
        <f>INDEX('TABLAS DATOS'!$A$3:$A$10,MATCH(E107,'TABLAS DATOS'!$B$3:$B$10,0))</f>
        <v>Estados Unidos</v>
      </c>
      <c r="G107" s="2" t="s">
        <v>7</v>
      </c>
      <c r="H107" s="8" t="str">
        <f>VLOOKUP(G107,'TABLAS DATOS'!$A$15:$B$69,2,0)</f>
        <v>Algas Konbu</v>
      </c>
      <c r="I107" s="6">
        <v>830.75</v>
      </c>
      <c r="J107" s="2">
        <v>70</v>
      </c>
    </row>
    <row r="108" spans="2:10" x14ac:dyDescent="0.2">
      <c r="B108" s="5" t="s">
        <v>261</v>
      </c>
      <c r="C108" s="2" t="s">
        <v>29</v>
      </c>
      <c r="D108" s="8" t="str">
        <f>HLOOKUP(C108,'TABLAS DATOS'!$E$3:$Q$4,2,0)</f>
        <v>Queen Cozinha</v>
      </c>
      <c r="E108" s="2" t="s">
        <v>22</v>
      </c>
      <c r="F108" s="8" t="str">
        <f>INDEX('TABLAS DATOS'!$A$3:$A$10,MATCH(E108,'TABLAS DATOS'!$B$3:$B$10,0))</f>
        <v>Brasil</v>
      </c>
      <c r="G108" s="2" t="s">
        <v>95</v>
      </c>
      <c r="H108" s="8" t="str">
        <f>VLOOKUP(G108,'TABLAS DATOS'!$A$15:$B$69,2,0)</f>
        <v>Escabeche de arenque</v>
      </c>
      <c r="I108" s="6">
        <v>890.78</v>
      </c>
      <c r="J108" s="2">
        <v>70</v>
      </c>
    </row>
    <row r="109" spans="2:10" x14ac:dyDescent="0.2">
      <c r="B109" s="5" t="s">
        <v>262</v>
      </c>
      <c r="C109" s="2" t="s">
        <v>11</v>
      </c>
      <c r="D109" s="8" t="str">
        <f>HLOOKUP(C109,'TABLAS DATOS'!$E$3:$Q$4,2,0)</f>
        <v>Ernst Handel</v>
      </c>
      <c r="E109" s="2" t="s">
        <v>10</v>
      </c>
      <c r="F109" s="8" t="str">
        <f>INDEX('TABLAS DATOS'!$A$3:$A$10,MATCH(E109,'TABLAS DATOS'!$B$3:$B$10,0))</f>
        <v>Austria</v>
      </c>
      <c r="G109" s="2" t="s">
        <v>25</v>
      </c>
      <c r="H109" s="8" t="str">
        <f>VLOOKUP(G109,'TABLAS DATOS'!$A$15:$B$69,2,0)</f>
        <v>Barras de pan de Escocia</v>
      </c>
      <c r="I109" s="6">
        <v>353.07</v>
      </c>
      <c r="J109" s="2">
        <v>80</v>
      </c>
    </row>
    <row r="110" spans="2:10" x14ac:dyDescent="0.2">
      <c r="B110" s="5" t="s">
        <v>263</v>
      </c>
      <c r="C110" s="2" t="s">
        <v>41</v>
      </c>
      <c r="D110" s="8" t="str">
        <f>HLOOKUP(C110,'TABLAS DATOS'!$E$3:$Q$4,2,0)</f>
        <v>Save-a-lot Markets</v>
      </c>
      <c r="E110" s="2" t="s">
        <v>34</v>
      </c>
      <c r="F110" s="8" t="str">
        <f>INDEX('TABLAS DATOS'!$A$3:$A$10,MATCH(E110,'TABLAS DATOS'!$B$3:$B$10,0))</f>
        <v>Estados Unidos</v>
      </c>
      <c r="G110" s="2" t="s">
        <v>83</v>
      </c>
      <c r="H110" s="8" t="str">
        <f>VLOOKUP(G110,'TABLAS DATOS'!$A$15:$B$69,2,0)</f>
        <v>Cordero Alice Springs</v>
      </c>
      <c r="I110" s="6">
        <v>400.81</v>
      </c>
      <c r="J110" s="2">
        <v>80</v>
      </c>
    </row>
    <row r="111" spans="2:10" x14ac:dyDescent="0.2">
      <c r="B111" s="5" t="s">
        <v>264</v>
      </c>
      <c r="C111" s="2" t="s">
        <v>11</v>
      </c>
      <c r="D111" s="8" t="str">
        <f>HLOOKUP(C111,'TABLAS DATOS'!$E$3:$Q$4,2,0)</f>
        <v>Ernst Handel</v>
      </c>
      <c r="E111" s="2" t="s">
        <v>10</v>
      </c>
      <c r="F111" s="8" t="str">
        <f>INDEX('TABLAS DATOS'!$A$3:$A$10,MATCH(E111,'TABLAS DATOS'!$B$3:$B$10,0))</f>
        <v>Austria</v>
      </c>
      <c r="G111" s="2" t="s">
        <v>132</v>
      </c>
      <c r="H111" s="8" t="str">
        <f>VLOOKUP(G111,'TABLAS DATOS'!$A$15:$B$69,2,0)</f>
        <v>Raclet de queso Courdavault</v>
      </c>
      <c r="I111" s="6">
        <v>477.9</v>
      </c>
      <c r="J111" s="2">
        <v>80</v>
      </c>
    </row>
    <row r="112" spans="2:10" x14ac:dyDescent="0.2">
      <c r="B112" s="5" t="s">
        <v>265</v>
      </c>
      <c r="C112" s="2" t="s">
        <v>41</v>
      </c>
      <c r="D112" s="8" t="str">
        <f>HLOOKUP(C112,'TABLAS DATOS'!$E$3:$Q$4,2,0)</f>
        <v>Save-a-lot Markets</v>
      </c>
      <c r="E112" s="2" t="s">
        <v>34</v>
      </c>
      <c r="F112" s="8" t="str">
        <f>INDEX('TABLAS DATOS'!$A$3:$A$10,MATCH(E112,'TABLAS DATOS'!$B$3:$B$10,0))</f>
        <v>Estados Unidos</v>
      </c>
      <c r="G112" s="2" t="s">
        <v>130</v>
      </c>
      <c r="H112" s="8" t="str">
        <f>VLOOKUP(G112,'TABLAS DATOS'!$A$15:$B$69,2,0)</f>
        <v>Raviolis Angelo</v>
      </c>
      <c r="I112" s="6">
        <v>487.57</v>
      </c>
      <c r="J112" s="2">
        <v>80</v>
      </c>
    </row>
    <row r="113" spans="2:10" x14ac:dyDescent="0.2">
      <c r="B113" s="5" t="s">
        <v>266</v>
      </c>
      <c r="C113" s="2" t="s">
        <v>41</v>
      </c>
      <c r="D113" s="8" t="str">
        <f>HLOOKUP(C113,'TABLAS DATOS'!$E$3:$Q$4,2,0)</f>
        <v>Save-a-lot Markets</v>
      </c>
      <c r="E113" s="2" t="s">
        <v>34</v>
      </c>
      <c r="F113" s="8" t="str">
        <f>INDEX('TABLAS DATOS'!$A$3:$A$10,MATCH(E113,'TABLAS DATOS'!$B$3:$B$10,0))</f>
        <v>Estados Unidos</v>
      </c>
      <c r="G113" s="2" t="s">
        <v>56</v>
      </c>
      <c r="H113" s="8" t="str">
        <f>VLOOKUP(G113,'TABLAS DATOS'!$A$15:$B$69,2,0)</f>
        <v>Camembert Pierrot</v>
      </c>
      <c r="I113" s="6">
        <v>544.08000000000004</v>
      </c>
      <c r="J113" s="2">
        <v>80</v>
      </c>
    </row>
    <row r="114" spans="2:10" x14ac:dyDescent="0.2">
      <c r="B114" s="5" t="s">
        <v>267</v>
      </c>
      <c r="C114" s="2" t="s">
        <v>66</v>
      </c>
      <c r="D114" s="8" t="str">
        <f>HLOOKUP(C114,'TABLAS DATOS'!$E$3:$Q$4,2,0)</f>
        <v>Owl All-Night Grocers</v>
      </c>
      <c r="E114" s="2" t="s">
        <v>46</v>
      </c>
      <c r="F114" s="8" t="str">
        <f>INDEX('TABLAS DATOS'!$A$3:$A$10,MATCH(E114,'TABLAS DATOS'!$B$3:$B$10,0))</f>
        <v>Irlanda</v>
      </c>
      <c r="G114" s="2" t="s">
        <v>89</v>
      </c>
      <c r="H114" s="8" t="str">
        <f>VLOOKUP(G114,'TABLAS DATOS'!$A$15:$B$69,2,0)</f>
        <v>Cuajada de judías</v>
      </c>
      <c r="I114" s="6">
        <v>603.54</v>
      </c>
      <c r="J114" s="2">
        <v>80</v>
      </c>
    </row>
    <row r="115" spans="2:10" x14ac:dyDescent="0.2">
      <c r="B115" s="5" t="s">
        <v>268</v>
      </c>
      <c r="C115" s="2" t="s">
        <v>41</v>
      </c>
      <c r="D115" s="8" t="str">
        <f>HLOOKUP(C115,'TABLAS DATOS'!$E$3:$Q$4,2,0)</f>
        <v>Save-a-lot Markets</v>
      </c>
      <c r="E115" s="2" t="s">
        <v>34</v>
      </c>
      <c r="F115" s="8" t="str">
        <f>INDEX('TABLAS DATOS'!$A$3:$A$10,MATCH(E115,'TABLAS DATOS'!$B$3:$B$10,0))</f>
        <v>Estados Unidos</v>
      </c>
      <c r="G115" s="2" t="s">
        <v>143</v>
      </c>
      <c r="H115" s="8" t="str">
        <f>VLOOKUP(G115,'TABLAS DATOS'!$A$15:$B$69,2,0)</f>
        <v>Tallarines de Singapur</v>
      </c>
      <c r="I115" s="6">
        <v>657.54</v>
      </c>
      <c r="J115" s="2">
        <v>84</v>
      </c>
    </row>
    <row r="116" spans="2:10" x14ac:dyDescent="0.2">
      <c r="B116" s="5" t="s">
        <v>269</v>
      </c>
      <c r="C116" s="2" t="s">
        <v>5</v>
      </c>
      <c r="D116" s="8" t="str">
        <f>HLOOKUP(C116,'TABLAS DATOS'!$E$3:$Q$4,2,0)</f>
        <v>QUICK-Stop</v>
      </c>
      <c r="E116" s="2" t="s">
        <v>4</v>
      </c>
      <c r="F116" s="8" t="str">
        <f>INDEX('TABLAS DATOS'!$A$3:$A$10,MATCH(E116,'TABLAS DATOS'!$B$3:$B$10,0))</f>
        <v>Alemania</v>
      </c>
      <c r="G116" s="2" t="s">
        <v>91</v>
      </c>
      <c r="H116" s="8" t="str">
        <f>VLOOKUP(G116,'TABLAS DATOS'!$A$15:$B$69,2,0)</f>
        <v>Empanada de cerdo</v>
      </c>
      <c r="I116" s="6">
        <v>398.36</v>
      </c>
      <c r="J116" s="2">
        <v>90</v>
      </c>
    </row>
    <row r="117" spans="2:10" x14ac:dyDescent="0.2">
      <c r="B117" s="5" t="s">
        <v>270</v>
      </c>
      <c r="C117" s="2" t="s">
        <v>41</v>
      </c>
      <c r="D117" s="8" t="str">
        <f>HLOOKUP(C117,'TABLAS DATOS'!$E$3:$Q$4,2,0)</f>
        <v>Save-a-lot Markets</v>
      </c>
      <c r="E117" s="2" t="s">
        <v>34</v>
      </c>
      <c r="F117" s="8" t="str">
        <f>INDEX('TABLAS DATOS'!$A$3:$A$10,MATCH(E117,'TABLAS DATOS'!$B$3:$B$10,0))</f>
        <v>Estados Unidos</v>
      </c>
      <c r="G117" s="2" t="s">
        <v>85</v>
      </c>
      <c r="H117" s="8" t="str">
        <f>VLOOKUP(G117,'TABLAS DATOS'!$A$15:$B$69,2,0)</f>
        <v>Crema de almejas estilo Nueva Inglaterra</v>
      </c>
      <c r="I117" s="6">
        <v>388.98</v>
      </c>
      <c r="J117" s="2">
        <v>100</v>
      </c>
    </row>
    <row r="118" spans="2:10" x14ac:dyDescent="0.2">
      <c r="B118" s="5" t="s">
        <v>271</v>
      </c>
      <c r="C118" s="2" t="s">
        <v>41</v>
      </c>
      <c r="D118" s="8" t="str">
        <f>HLOOKUP(C118,'TABLAS DATOS'!$E$3:$Q$4,2,0)</f>
        <v>Save-a-lot Markets</v>
      </c>
      <c r="E118" s="2" t="s">
        <v>34</v>
      </c>
      <c r="F118" s="8" t="str">
        <f>INDEX('TABLAS DATOS'!$A$3:$A$10,MATCH(E118,'TABLAS DATOS'!$B$3:$B$10,0))</f>
        <v>Estados Unidos</v>
      </c>
      <c r="G118" s="2" t="s">
        <v>71</v>
      </c>
      <c r="H118" s="8" t="str">
        <f>VLOOKUP(G118,'TABLAS DATOS'!$A$15:$B$69,2,0)</f>
        <v>Cereales para Filo</v>
      </c>
      <c r="I118" s="6">
        <v>830.75</v>
      </c>
      <c r="J118" s="2">
        <v>100</v>
      </c>
    </row>
    <row r="119" spans="2:10" x14ac:dyDescent="0.2">
      <c r="B119" s="5" t="s">
        <v>272</v>
      </c>
      <c r="C119" s="2" t="s">
        <v>41</v>
      </c>
      <c r="D119" s="8" t="str">
        <f>HLOOKUP(C119,'TABLAS DATOS'!$E$3:$Q$4,2,0)</f>
        <v>Save-a-lot Markets</v>
      </c>
      <c r="E119" s="2" t="s">
        <v>34</v>
      </c>
      <c r="F119" s="8" t="str">
        <f>INDEX('TABLAS DATOS'!$A$3:$A$10,MATCH(E119,'TABLAS DATOS'!$B$3:$B$10,0))</f>
        <v>Estados Unidos</v>
      </c>
      <c r="G119" s="2" t="s">
        <v>107</v>
      </c>
      <c r="H119" s="8" t="str">
        <f>VLOOKUP(G119,'TABLAS DATOS'!$A$15:$B$69,2,0)</f>
        <v>Mermelada de Sir Rodney's</v>
      </c>
      <c r="I119" s="6">
        <v>830.75</v>
      </c>
      <c r="J119" s="2">
        <v>100</v>
      </c>
    </row>
    <row r="120" spans="2:10" x14ac:dyDescent="0.2">
      <c r="B120" s="5" t="s">
        <v>273</v>
      </c>
      <c r="C120" s="2" t="s">
        <v>11</v>
      </c>
      <c r="D120" s="8" t="str">
        <f>HLOOKUP(C120,'TABLAS DATOS'!$E$3:$Q$4,2,0)</f>
        <v>Ernst Handel</v>
      </c>
      <c r="E120" s="2" t="s">
        <v>10</v>
      </c>
      <c r="F120" s="8" t="str">
        <f>INDEX('TABLAS DATOS'!$A$3:$A$10,MATCH(E120,'TABLAS DATOS'!$B$3:$B$10,0))</f>
        <v>Austria</v>
      </c>
      <c r="G120" s="2" t="s">
        <v>99</v>
      </c>
      <c r="H120" s="8" t="str">
        <f>VLOOKUP(G120,'TABLAS DATOS'!$A$15:$B$69,2,0)</f>
        <v>Gnocchi de la abuela Alicia</v>
      </c>
      <c r="I120" s="6">
        <v>754.26</v>
      </c>
      <c r="J120" s="2">
        <v>110</v>
      </c>
    </row>
    <row r="121" spans="2:10" x14ac:dyDescent="0.2">
      <c r="B121" s="5" t="s">
        <v>274</v>
      </c>
      <c r="C121" s="2" t="s">
        <v>11</v>
      </c>
      <c r="D121" s="8" t="str">
        <f>HLOOKUP(C121,'TABLAS DATOS'!$E$3:$Q$4,2,0)</f>
        <v>Ernst Handel</v>
      </c>
      <c r="E121" s="2" t="s">
        <v>10</v>
      </c>
      <c r="F121" s="8" t="str">
        <f>INDEX('TABLAS DATOS'!$A$3:$A$10,MATCH(E121,'TABLAS DATOS'!$B$3:$B$10,0))</f>
        <v>Austria</v>
      </c>
      <c r="G121" s="2" t="s">
        <v>130</v>
      </c>
      <c r="H121" s="8" t="str">
        <f>VLOOKUP(G121,'TABLAS DATOS'!$A$15:$B$69,2,0)</f>
        <v>Raviolis Angelo</v>
      </c>
      <c r="I121" s="6">
        <v>351.53</v>
      </c>
      <c r="J121" s="2">
        <v>120</v>
      </c>
    </row>
    <row r="122" spans="2:10" x14ac:dyDescent="0.2">
      <c r="B122" s="5" t="s">
        <v>275</v>
      </c>
      <c r="C122" s="2" t="s">
        <v>41</v>
      </c>
      <c r="D122" s="8" t="str">
        <f>HLOOKUP(C122,'TABLAS DATOS'!$E$3:$Q$4,2,0)</f>
        <v>Save-a-lot Markets</v>
      </c>
      <c r="E122" s="2" t="s">
        <v>34</v>
      </c>
      <c r="F122" s="8" t="str">
        <f>INDEX('TABLAS DATOS'!$A$3:$A$10,MATCH(E122,'TABLAS DATOS'!$B$3:$B$10,0))</f>
        <v>Estados Unidos</v>
      </c>
      <c r="G122" s="2" t="s">
        <v>113</v>
      </c>
      <c r="H122" s="8" t="str">
        <f>VLOOKUP(G122,'TABLAS DATOS'!$A$15:$B$69,2,0)</f>
        <v>Paté chino</v>
      </c>
      <c r="I122" s="6">
        <v>388.98</v>
      </c>
      <c r="J122" s="2">
        <v>120</v>
      </c>
    </row>
  </sheetData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EA342-77DB-4DC8-BB7D-3A9A3CADDDE9}">
  <dimension ref="A2:Q69"/>
  <sheetViews>
    <sheetView showGridLines="0" topLeftCell="A44" workbookViewId="0">
      <selection activeCell="B5" sqref="B5"/>
    </sheetView>
  </sheetViews>
  <sheetFormatPr baseColWidth="10" defaultRowHeight="12.75" x14ac:dyDescent="0.2"/>
  <cols>
    <col min="1" max="1" width="17.85546875" bestFit="1" customWidth="1"/>
    <col min="2" max="2" width="35.28515625" bestFit="1" customWidth="1"/>
    <col min="3" max="3" width="5.42578125" customWidth="1"/>
    <col min="5" max="5" width="25.140625" bestFit="1" customWidth="1"/>
  </cols>
  <sheetData>
    <row r="2" spans="1:17" x14ac:dyDescent="0.2">
      <c r="A2" s="1" t="s">
        <v>0</v>
      </c>
      <c r="E2" s="1" t="s">
        <v>1</v>
      </c>
    </row>
    <row r="3" spans="1:17" x14ac:dyDescent="0.2">
      <c r="A3" s="2" t="s">
        <v>3</v>
      </c>
      <c r="B3" s="2" t="s">
        <v>4</v>
      </c>
      <c r="E3" s="2" t="s">
        <v>5</v>
      </c>
      <c r="F3" s="2" t="s">
        <v>11</v>
      </c>
      <c r="G3" s="2" t="s">
        <v>17</v>
      </c>
      <c r="H3" s="2" t="s">
        <v>23</v>
      </c>
      <c r="I3" s="2" t="s">
        <v>29</v>
      </c>
      <c r="J3" s="2" t="s">
        <v>35</v>
      </c>
      <c r="K3" s="2" t="s">
        <v>41</v>
      </c>
      <c r="L3" s="2" t="s">
        <v>47</v>
      </c>
      <c r="M3" s="2" t="s">
        <v>50</v>
      </c>
      <c r="N3" s="2" t="s">
        <v>54</v>
      </c>
      <c r="O3" s="2" t="s">
        <v>58</v>
      </c>
      <c r="P3" s="2" t="s">
        <v>62</v>
      </c>
      <c r="Q3" s="2" t="s">
        <v>66</v>
      </c>
    </row>
    <row r="4" spans="1:17" x14ac:dyDescent="0.2">
      <c r="A4" s="2" t="s">
        <v>9</v>
      </c>
      <c r="B4" s="2" t="s">
        <v>10</v>
      </c>
      <c r="E4" s="2" t="s">
        <v>6</v>
      </c>
      <c r="F4" s="2" t="s">
        <v>12</v>
      </c>
      <c r="G4" s="2" t="s">
        <v>18</v>
      </c>
      <c r="H4" s="2" t="s">
        <v>24</v>
      </c>
      <c r="I4" s="2" t="s">
        <v>30</v>
      </c>
      <c r="J4" s="2" t="s">
        <v>36</v>
      </c>
      <c r="K4" s="2" t="s">
        <v>42</v>
      </c>
      <c r="L4" s="2" t="s">
        <v>48</v>
      </c>
      <c r="M4" s="2" t="s">
        <v>51</v>
      </c>
      <c r="N4" s="2" t="s">
        <v>55</v>
      </c>
      <c r="O4" s="2" t="s">
        <v>59</v>
      </c>
      <c r="P4" s="2" t="s">
        <v>63</v>
      </c>
      <c r="Q4" s="2" t="s">
        <v>67</v>
      </c>
    </row>
    <row r="5" spans="1:17" x14ac:dyDescent="0.2">
      <c r="A5" s="2" t="s">
        <v>15</v>
      </c>
      <c r="B5" s="2" t="s">
        <v>16</v>
      </c>
    </row>
    <row r="6" spans="1:17" x14ac:dyDescent="0.2">
      <c r="A6" s="2" t="s">
        <v>21</v>
      </c>
      <c r="B6" s="2" t="s">
        <v>22</v>
      </c>
    </row>
    <row r="7" spans="1:17" x14ac:dyDescent="0.2">
      <c r="A7" s="2" t="s">
        <v>27</v>
      </c>
      <c r="B7" s="2" t="s">
        <v>28</v>
      </c>
    </row>
    <row r="8" spans="1:17" x14ac:dyDescent="0.2">
      <c r="A8" s="2" t="s">
        <v>33</v>
      </c>
      <c r="B8" s="2" t="s">
        <v>34</v>
      </c>
    </row>
    <row r="9" spans="1:17" x14ac:dyDescent="0.2">
      <c r="A9" s="2" t="s">
        <v>39</v>
      </c>
      <c r="B9" s="2" t="s">
        <v>40</v>
      </c>
    </row>
    <row r="10" spans="1:17" x14ac:dyDescent="0.2">
      <c r="A10" s="2" t="s">
        <v>45</v>
      </c>
      <c r="B10" s="2" t="s">
        <v>46</v>
      </c>
    </row>
    <row r="14" spans="1:17" x14ac:dyDescent="0.2">
      <c r="A14" s="1" t="s">
        <v>2</v>
      </c>
    </row>
    <row r="15" spans="1:17" x14ac:dyDescent="0.2">
      <c r="A15" s="2" t="s">
        <v>7</v>
      </c>
      <c r="B15" s="2" t="s">
        <v>8</v>
      </c>
    </row>
    <row r="16" spans="1:17" x14ac:dyDescent="0.2">
      <c r="A16" s="2" t="s">
        <v>13</v>
      </c>
      <c r="B16" s="2" t="s">
        <v>14</v>
      </c>
    </row>
    <row r="17" spans="1:2" x14ac:dyDescent="0.2">
      <c r="A17" s="2" t="s">
        <v>19</v>
      </c>
      <c r="B17" s="2" t="s">
        <v>20</v>
      </c>
    </row>
    <row r="18" spans="1:2" x14ac:dyDescent="0.2">
      <c r="A18" s="2" t="s">
        <v>25</v>
      </c>
      <c r="B18" s="2" t="s">
        <v>26</v>
      </c>
    </row>
    <row r="19" spans="1:2" x14ac:dyDescent="0.2">
      <c r="A19" s="2" t="s">
        <v>31</v>
      </c>
      <c r="B19" s="2" t="s">
        <v>32</v>
      </c>
    </row>
    <row r="20" spans="1:2" x14ac:dyDescent="0.2">
      <c r="A20" s="2" t="s">
        <v>37</v>
      </c>
      <c r="B20" s="2" t="s">
        <v>38</v>
      </c>
    </row>
    <row r="21" spans="1:2" x14ac:dyDescent="0.2">
      <c r="A21" s="2" t="s">
        <v>43</v>
      </c>
      <c r="B21" s="2" t="s">
        <v>44</v>
      </c>
    </row>
    <row r="22" spans="1:2" x14ac:dyDescent="0.2">
      <c r="A22" s="2" t="s">
        <v>43</v>
      </c>
      <c r="B22" s="2" t="s">
        <v>49</v>
      </c>
    </row>
    <row r="23" spans="1:2" x14ac:dyDescent="0.2">
      <c r="A23" s="2" t="s">
        <v>52</v>
      </c>
      <c r="B23" s="2" t="s">
        <v>53</v>
      </c>
    </row>
    <row r="24" spans="1:2" x14ac:dyDescent="0.2">
      <c r="A24" s="2" t="s">
        <v>56</v>
      </c>
      <c r="B24" s="2" t="s">
        <v>57</v>
      </c>
    </row>
    <row r="25" spans="1:2" x14ac:dyDescent="0.2">
      <c r="A25" s="2" t="s">
        <v>60</v>
      </c>
      <c r="B25" s="2" t="s">
        <v>61</v>
      </c>
    </row>
    <row r="26" spans="1:2" x14ac:dyDescent="0.2">
      <c r="A26" s="2" t="s">
        <v>64</v>
      </c>
      <c r="B26" s="2" t="s">
        <v>65</v>
      </c>
    </row>
    <row r="27" spans="1:2" x14ac:dyDescent="0.2">
      <c r="A27" s="2" t="s">
        <v>68</v>
      </c>
      <c r="B27" s="2" t="s">
        <v>69</v>
      </c>
    </row>
    <row r="28" spans="1:2" x14ac:dyDescent="0.2">
      <c r="A28" s="2" t="s">
        <v>68</v>
      </c>
      <c r="B28" s="2" t="s">
        <v>70</v>
      </c>
    </row>
    <row r="29" spans="1:2" x14ac:dyDescent="0.2">
      <c r="A29" s="2" t="s">
        <v>71</v>
      </c>
      <c r="B29" s="2" t="s">
        <v>72</v>
      </c>
    </row>
    <row r="30" spans="1:2" x14ac:dyDescent="0.2">
      <c r="A30" s="2" t="s">
        <v>73</v>
      </c>
      <c r="B30" s="2" t="s">
        <v>74</v>
      </c>
    </row>
    <row r="31" spans="1:2" x14ac:dyDescent="0.2">
      <c r="A31" s="2" t="s">
        <v>75</v>
      </c>
      <c r="B31" s="2" t="s">
        <v>76</v>
      </c>
    </row>
    <row r="32" spans="1:2" x14ac:dyDescent="0.2">
      <c r="A32" s="2" t="s">
        <v>77</v>
      </c>
      <c r="B32" s="2" t="s">
        <v>78</v>
      </c>
    </row>
    <row r="33" spans="1:2" x14ac:dyDescent="0.2">
      <c r="A33" s="2" t="s">
        <v>79</v>
      </c>
      <c r="B33" s="2" t="s">
        <v>80</v>
      </c>
    </row>
    <row r="34" spans="1:2" x14ac:dyDescent="0.2">
      <c r="A34" s="2" t="s">
        <v>81</v>
      </c>
      <c r="B34" s="2" t="s">
        <v>82</v>
      </c>
    </row>
    <row r="35" spans="1:2" x14ac:dyDescent="0.2">
      <c r="A35" s="2" t="s">
        <v>83</v>
      </c>
      <c r="B35" s="2" t="s">
        <v>84</v>
      </c>
    </row>
    <row r="36" spans="1:2" x14ac:dyDescent="0.2">
      <c r="A36" s="2" t="s">
        <v>85</v>
      </c>
      <c r="B36" s="2" t="s">
        <v>86</v>
      </c>
    </row>
    <row r="37" spans="1:2" x14ac:dyDescent="0.2">
      <c r="A37" s="2" t="s">
        <v>87</v>
      </c>
      <c r="B37" s="2" t="s">
        <v>88</v>
      </c>
    </row>
    <row r="38" spans="1:2" x14ac:dyDescent="0.2">
      <c r="A38" s="2" t="s">
        <v>89</v>
      </c>
      <c r="B38" s="2" t="s">
        <v>90</v>
      </c>
    </row>
    <row r="39" spans="1:2" x14ac:dyDescent="0.2">
      <c r="A39" s="2" t="s">
        <v>91</v>
      </c>
      <c r="B39" s="2" t="s">
        <v>92</v>
      </c>
    </row>
    <row r="40" spans="1:2" x14ac:dyDescent="0.2">
      <c r="A40" s="2" t="s">
        <v>93</v>
      </c>
      <c r="B40" s="2" t="s">
        <v>94</v>
      </c>
    </row>
    <row r="41" spans="1:2" x14ac:dyDescent="0.2">
      <c r="A41" s="2" t="s">
        <v>95</v>
      </c>
      <c r="B41" s="2" t="s">
        <v>96</v>
      </c>
    </row>
    <row r="42" spans="1:2" x14ac:dyDescent="0.2">
      <c r="A42" s="2" t="s">
        <v>97</v>
      </c>
      <c r="B42" s="2" t="s">
        <v>98</v>
      </c>
    </row>
    <row r="43" spans="1:2" x14ac:dyDescent="0.2">
      <c r="A43" s="2" t="s">
        <v>99</v>
      </c>
      <c r="B43" s="2" t="s">
        <v>100</v>
      </c>
    </row>
    <row r="44" spans="1:2" x14ac:dyDescent="0.2">
      <c r="A44" s="2" t="s">
        <v>101</v>
      </c>
      <c r="B44" s="2" t="s">
        <v>102</v>
      </c>
    </row>
    <row r="45" spans="1:2" x14ac:dyDescent="0.2">
      <c r="A45" s="2" t="s">
        <v>103</v>
      </c>
      <c r="B45" s="2" t="s">
        <v>104</v>
      </c>
    </row>
    <row r="46" spans="1:2" x14ac:dyDescent="0.2">
      <c r="A46" s="2" t="s">
        <v>105</v>
      </c>
      <c r="B46" s="2" t="s">
        <v>106</v>
      </c>
    </row>
    <row r="47" spans="1:2" x14ac:dyDescent="0.2">
      <c r="A47" s="2" t="s">
        <v>107</v>
      </c>
      <c r="B47" s="2" t="s">
        <v>108</v>
      </c>
    </row>
    <row r="48" spans="1:2" x14ac:dyDescent="0.2">
      <c r="A48" s="2" t="s">
        <v>109</v>
      </c>
      <c r="B48" s="2" t="s">
        <v>110</v>
      </c>
    </row>
    <row r="49" spans="1:2" x14ac:dyDescent="0.2">
      <c r="A49" s="2" t="s">
        <v>111</v>
      </c>
      <c r="B49" s="2" t="s">
        <v>112</v>
      </c>
    </row>
    <row r="50" spans="1:2" x14ac:dyDescent="0.2">
      <c r="A50" s="2" t="s">
        <v>113</v>
      </c>
      <c r="B50" s="2" t="s">
        <v>114</v>
      </c>
    </row>
    <row r="51" spans="1:2" x14ac:dyDescent="0.2">
      <c r="A51" s="2" t="s">
        <v>115</v>
      </c>
      <c r="B51" s="2" t="s">
        <v>116</v>
      </c>
    </row>
    <row r="52" spans="1:2" x14ac:dyDescent="0.2">
      <c r="A52" s="2" t="s">
        <v>117</v>
      </c>
      <c r="B52" s="2" t="s">
        <v>118</v>
      </c>
    </row>
    <row r="53" spans="1:2" x14ac:dyDescent="0.2">
      <c r="A53" s="2" t="s">
        <v>119</v>
      </c>
      <c r="B53" s="2" t="s">
        <v>120</v>
      </c>
    </row>
    <row r="54" spans="1:2" x14ac:dyDescent="0.2">
      <c r="A54" s="2" t="s">
        <v>121</v>
      </c>
      <c r="B54" s="2" t="s">
        <v>122</v>
      </c>
    </row>
    <row r="55" spans="1:2" x14ac:dyDescent="0.2">
      <c r="A55" s="2" t="s">
        <v>123</v>
      </c>
      <c r="B55" s="2" t="s">
        <v>124</v>
      </c>
    </row>
    <row r="56" spans="1:2" x14ac:dyDescent="0.2">
      <c r="A56" s="2" t="s">
        <v>125</v>
      </c>
      <c r="B56" s="2" t="s">
        <v>126</v>
      </c>
    </row>
    <row r="57" spans="1:2" x14ac:dyDescent="0.2">
      <c r="A57" s="2" t="s">
        <v>127</v>
      </c>
      <c r="B57" s="2" t="s">
        <v>128</v>
      </c>
    </row>
    <row r="58" spans="1:2" x14ac:dyDescent="0.2">
      <c r="A58" s="2" t="s">
        <v>127</v>
      </c>
      <c r="B58" s="2" t="s">
        <v>129</v>
      </c>
    </row>
    <row r="59" spans="1:2" x14ac:dyDescent="0.2">
      <c r="A59" s="2" t="s">
        <v>130</v>
      </c>
      <c r="B59" s="2" t="s">
        <v>131</v>
      </c>
    </row>
    <row r="60" spans="1:2" x14ac:dyDescent="0.2">
      <c r="A60" s="2" t="s">
        <v>132</v>
      </c>
      <c r="B60" s="2" t="s">
        <v>133</v>
      </c>
    </row>
    <row r="61" spans="1:2" x14ac:dyDescent="0.2">
      <c r="A61" s="2" t="s">
        <v>134</v>
      </c>
      <c r="B61" s="2" t="s">
        <v>135</v>
      </c>
    </row>
    <row r="62" spans="1:2" x14ac:dyDescent="0.2">
      <c r="A62" s="2" t="s">
        <v>136</v>
      </c>
      <c r="B62" s="2" t="s">
        <v>137</v>
      </c>
    </row>
    <row r="63" spans="1:2" x14ac:dyDescent="0.2">
      <c r="A63" s="2" t="s">
        <v>138</v>
      </c>
      <c r="B63" s="2" t="s">
        <v>139</v>
      </c>
    </row>
    <row r="64" spans="1:2" x14ac:dyDescent="0.2">
      <c r="A64" s="2" t="s">
        <v>138</v>
      </c>
      <c r="B64" s="2" t="s">
        <v>140</v>
      </c>
    </row>
    <row r="65" spans="1:2" x14ac:dyDescent="0.2">
      <c r="A65" s="2" t="s">
        <v>141</v>
      </c>
      <c r="B65" s="2" t="s">
        <v>142</v>
      </c>
    </row>
    <row r="66" spans="1:2" x14ac:dyDescent="0.2">
      <c r="A66" s="2" t="s">
        <v>143</v>
      </c>
      <c r="B66" s="2" t="s">
        <v>144</v>
      </c>
    </row>
    <row r="67" spans="1:2" x14ac:dyDescent="0.2">
      <c r="A67" s="2" t="s">
        <v>143</v>
      </c>
      <c r="B67" s="2" t="s">
        <v>145</v>
      </c>
    </row>
    <row r="68" spans="1:2" x14ac:dyDescent="0.2">
      <c r="A68" s="2" t="s">
        <v>146</v>
      </c>
      <c r="B68" s="2" t="s">
        <v>147</v>
      </c>
    </row>
    <row r="69" spans="1:2" x14ac:dyDescent="0.2">
      <c r="A69" s="2" t="s">
        <v>148</v>
      </c>
      <c r="B69" s="2" t="s">
        <v>149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 DATOS TD</vt:lpstr>
      <vt:lpstr>TABLAS 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Vidal J</dc:creator>
  <cp:lastModifiedBy>Pedro Vidal J</cp:lastModifiedBy>
  <dcterms:created xsi:type="dcterms:W3CDTF">2020-10-01T22:58:28Z</dcterms:created>
  <dcterms:modified xsi:type="dcterms:W3CDTF">2020-10-02T00:27:21Z</dcterms:modified>
</cp:coreProperties>
</file>