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6.AplicacionesInformáticasParaLaGestión Administrativa\Excel\Actividad 10_Condicional\Documentos\"/>
    </mc:Choice>
  </mc:AlternateContent>
  <xr:revisionPtr revIDLastSave="0" documentId="13_ncr:1_{6F626EA7-6A39-47C7-A674-556524800B6C}" xr6:coauthVersionLast="45" xr6:coauthVersionMax="45" xr10:uidLastSave="{00000000-0000-0000-0000-000000000000}"/>
  <bookViews>
    <workbookView xWindow="-120" yWindow="-120" windowWidth="20730" windowHeight="11160" xr2:uid="{787AD257-2801-42A6-ACDF-EEF40E12E8E4}"/>
  </bookViews>
  <sheets>
    <sheet name="Previa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" i="1" l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50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E50" i="1"/>
  <c r="D50" i="1"/>
  <c r="C50" i="1"/>
  <c r="H45" i="1"/>
  <c r="H44" i="1"/>
  <c r="H43" i="1"/>
  <c r="I6" i="1"/>
  <c r="H6" i="1"/>
  <c r="G7" i="1"/>
  <c r="H7" i="1" s="1"/>
  <c r="I7" i="1" s="1"/>
  <c r="G8" i="1"/>
  <c r="H8" i="1" s="1"/>
  <c r="G9" i="1"/>
  <c r="I9" i="1" s="1"/>
  <c r="H9" i="1"/>
  <c r="G10" i="1"/>
  <c r="H10" i="1"/>
  <c r="I10" i="1"/>
  <c r="G11" i="1"/>
  <c r="H11" i="1"/>
  <c r="I11" i="1"/>
  <c r="G12" i="1"/>
  <c r="H12" i="1" s="1"/>
  <c r="G13" i="1"/>
  <c r="I13" i="1" s="1"/>
  <c r="H13" i="1"/>
  <c r="G14" i="1"/>
  <c r="H14" i="1"/>
  <c r="I14" i="1"/>
  <c r="G15" i="1"/>
  <c r="H15" i="1"/>
  <c r="I15" i="1"/>
  <c r="G16" i="1"/>
  <c r="H16" i="1" s="1"/>
  <c r="G17" i="1"/>
  <c r="I17" i="1" s="1"/>
  <c r="H17" i="1"/>
  <c r="G18" i="1"/>
  <c r="H18" i="1"/>
  <c r="I18" i="1"/>
  <c r="G19" i="1"/>
  <c r="H19" i="1"/>
  <c r="I19" i="1"/>
  <c r="G20" i="1"/>
  <c r="H20" i="1" s="1"/>
  <c r="G21" i="1"/>
  <c r="I21" i="1" s="1"/>
  <c r="H21" i="1"/>
  <c r="G22" i="1"/>
  <c r="H22" i="1"/>
  <c r="I22" i="1"/>
  <c r="G23" i="1"/>
  <c r="H23" i="1"/>
  <c r="I23" i="1"/>
  <c r="G24" i="1"/>
  <c r="H24" i="1" s="1"/>
  <c r="G25" i="1"/>
  <c r="I25" i="1" s="1"/>
  <c r="H25" i="1"/>
  <c r="G26" i="1"/>
  <c r="H26" i="1"/>
  <c r="I26" i="1"/>
  <c r="G27" i="1"/>
  <c r="H27" i="1"/>
  <c r="I27" i="1"/>
  <c r="G28" i="1"/>
  <c r="H28" i="1" s="1"/>
  <c r="G29" i="1"/>
  <c r="I29" i="1" s="1"/>
  <c r="H29" i="1"/>
  <c r="G30" i="1"/>
  <c r="H30" i="1"/>
  <c r="I30" i="1"/>
  <c r="G31" i="1"/>
  <c r="H31" i="1"/>
  <c r="I31" i="1"/>
  <c r="G32" i="1"/>
  <c r="H32" i="1" s="1"/>
  <c r="G33" i="1"/>
  <c r="I33" i="1" s="1"/>
  <c r="H33" i="1"/>
  <c r="G34" i="1"/>
  <c r="H34" i="1"/>
  <c r="I34" i="1"/>
  <c r="G35" i="1"/>
  <c r="H35" i="1"/>
  <c r="I35" i="1"/>
  <c r="G36" i="1"/>
  <c r="H36" i="1" s="1"/>
  <c r="G6" i="1"/>
  <c r="I32" i="1" l="1"/>
  <c r="I28" i="1"/>
  <c r="I24" i="1"/>
  <c r="I20" i="1"/>
  <c r="I16" i="1"/>
  <c r="I12" i="1"/>
  <c r="I8" i="1"/>
  <c r="I36" i="1"/>
  <c r="C2" i="1"/>
</calcChain>
</file>

<file path=xl/sharedStrings.xml><?xml version="1.0" encoding="utf-8"?>
<sst xmlns="http://schemas.openxmlformats.org/spreadsheetml/2006/main" count="89" uniqueCount="37">
  <si>
    <t>Fecha</t>
  </si>
  <si>
    <t>Clave del artículo</t>
  </si>
  <si>
    <t>Descripción</t>
  </si>
  <si>
    <t>Precio</t>
  </si>
  <si>
    <t>Unidades vendidas</t>
  </si>
  <si>
    <t>Monto diario</t>
  </si>
  <si>
    <t>Calculadora</t>
  </si>
  <si>
    <t>Engrapadora</t>
  </si>
  <si>
    <t>Esquinero</t>
  </si>
  <si>
    <t>Sillón</t>
  </si>
  <si>
    <t>Escritorio</t>
  </si>
  <si>
    <t>Calendario</t>
  </si>
  <si>
    <t>Portaclips</t>
  </si>
  <si>
    <t>Grapas</t>
  </si>
  <si>
    <t>Fecha de hoy</t>
  </si>
  <si>
    <t>Clavos</t>
  </si>
  <si>
    <t>Martillo</t>
  </si>
  <si>
    <t>Tornillo</t>
  </si>
  <si>
    <t>Lápices</t>
  </si>
  <si>
    <t>Escuadras</t>
  </si>
  <si>
    <t>Cajas de cartón</t>
  </si>
  <si>
    <t>Molde</t>
  </si>
  <si>
    <t>IVA</t>
  </si>
  <si>
    <t>1. Calcula Monto diario (Precio por unidades vendidas)</t>
  </si>
  <si>
    <t>Monto a Pagar</t>
  </si>
  <si>
    <t>2. Calcula el IVA a pagar, considera la celda F3</t>
  </si>
  <si>
    <t>3. Calcula el Monto a pagar por ítem (Monto Diario más IVA)</t>
  </si>
  <si>
    <t>Cantidad de ventas realizadas</t>
  </si>
  <si>
    <t>Monto Total pagado</t>
  </si>
  <si>
    <t>Promedio de IVA Pagado</t>
  </si>
  <si>
    <t>4. Cantidad de ventas realizadas el mes de Octubre de 2020</t>
  </si>
  <si>
    <t>7. Completa el cuadro siguiente:</t>
  </si>
  <si>
    <t>=E6*F6</t>
  </si>
  <si>
    <t>=G6*$F$3</t>
  </si>
  <si>
    <t>=REDONDEAR(SUMA(G6:H6);0)</t>
  </si>
  <si>
    <t>5. Total de IVA pagado por concepto de Lápices comprados en noviembre</t>
  </si>
  <si>
    <t>6. Promedio de Monto Pagado (incluye IVA) por concepto de Grapas comprados en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</si>
</sst>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(&quot;$&quot;* #,##0.00_);_(&quot;$&quot;* \(#,##0.00\);_(&quot;$&quot;* &quot;-&quot;??_);_(@_)"/>
    <numFmt numFmtId="166" formatCode="_ &quot;$&quot;* #,##0.00_ ;_ &quot;$&quot;* \-#,##0.00_ ;_ &quot;$&quot;* &quot;-&quot;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7" tint="0.39997558519241921"/>
      <name val="Arial"/>
      <family val="2"/>
    </font>
    <font>
      <sz val="11"/>
      <color theme="1"/>
      <name val="Calibri"/>
      <family val="2"/>
      <scheme val="minor"/>
    </font>
    <font>
      <b/>
      <sz val="10"/>
      <color theme="5" tint="0.5999938962981048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14" fontId="2" fillId="0" borderId="1" xfId="0" applyNumberFormat="1" applyFont="1" applyFill="1" applyBorder="1"/>
    <xf numFmtId="0" fontId="2" fillId="0" borderId="1" xfId="0" applyNumberFormat="1" applyFont="1" applyFill="1" applyBorder="1"/>
    <xf numFmtId="0" fontId="1" fillId="0" borderId="1" xfId="1" applyNumberFormat="1" applyFont="1" applyFill="1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1" fillId="0" borderId="0" xfId="1" applyNumberFormat="1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6" fontId="1" fillId="0" borderId="1" xfId="2" applyNumberFormat="1" applyFont="1" applyFill="1" applyBorder="1"/>
    <xf numFmtId="0" fontId="0" fillId="0" borderId="0" xfId="0" quotePrefix="1"/>
    <xf numFmtId="166" fontId="0" fillId="0" borderId="1" xfId="2" applyNumberFormat="1" applyFont="1" applyBorder="1"/>
  </cellXfs>
  <cellStyles count="3">
    <cellStyle name="Moneda [0]" xfId="2" builtinId="7"/>
    <cellStyle name="Moneda_Copia de Ejercicio5" xfId="1" xr:uid="{5F5CA117-2A4F-4E2F-BE7E-45C00BAD686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0F95-9BDF-4E01-AA68-072635F389CC}">
  <dimension ref="B2:J64"/>
  <sheetViews>
    <sheetView showGridLines="0" tabSelected="1" workbookViewId="0">
      <selection activeCell="J50" sqref="J50"/>
    </sheetView>
  </sheetViews>
  <sheetFormatPr baseColWidth="10" defaultRowHeight="15" x14ac:dyDescent="0.25"/>
  <cols>
    <col min="2" max="2" width="20.42578125" customWidth="1"/>
    <col min="4" max="4" width="14.28515625" bestFit="1" customWidth="1"/>
    <col min="7" max="7" width="12.28515625" bestFit="1" customWidth="1"/>
    <col min="8" max="8" width="11.5703125" bestFit="1" customWidth="1"/>
    <col min="9" max="9" width="12.28515625" bestFit="1" customWidth="1"/>
    <col min="10" max="10" width="11.42578125" style="8"/>
    <col min="11" max="11" width="17.5703125" customWidth="1"/>
  </cols>
  <sheetData>
    <row r="2" spans="2:10" x14ac:dyDescent="0.25">
      <c r="B2" t="s">
        <v>14</v>
      </c>
      <c r="C2" s="1">
        <f ca="1">TODAY()</f>
        <v>44091</v>
      </c>
    </row>
    <row r="3" spans="2:10" x14ac:dyDescent="0.25">
      <c r="E3" s="5" t="s">
        <v>22</v>
      </c>
      <c r="F3" s="6">
        <v>0.19</v>
      </c>
    </row>
    <row r="5" spans="2:10" ht="25.5" x14ac:dyDescent="0.25">
      <c r="B5" s="10" t="s">
        <v>0</v>
      </c>
      <c r="C5" s="10" t="s">
        <v>1</v>
      </c>
      <c r="D5" s="11" t="s">
        <v>2</v>
      </c>
      <c r="E5" s="10" t="s">
        <v>3</v>
      </c>
      <c r="F5" s="10" t="s">
        <v>4</v>
      </c>
      <c r="G5" s="10" t="s">
        <v>5</v>
      </c>
      <c r="H5" s="10" t="s">
        <v>22</v>
      </c>
      <c r="I5" s="10" t="s">
        <v>24</v>
      </c>
      <c r="J5" s="9"/>
    </row>
    <row r="6" spans="2:10" x14ac:dyDescent="0.25">
      <c r="B6" s="2">
        <v>44157</v>
      </c>
      <c r="C6" s="3">
        <v>224</v>
      </c>
      <c r="D6" s="3" t="s">
        <v>15</v>
      </c>
      <c r="E6" s="12">
        <v>5639</v>
      </c>
      <c r="F6" s="4">
        <v>9</v>
      </c>
      <c r="G6" s="12">
        <f>E6*F6</f>
        <v>50751</v>
      </c>
      <c r="H6" s="12">
        <f>G6*$F$3</f>
        <v>9642.69</v>
      </c>
      <c r="I6" s="12">
        <f>ROUND(SUM(G6:H6),0)</f>
        <v>60394</v>
      </c>
      <c r="J6" s="7"/>
    </row>
    <row r="7" spans="2:10" x14ac:dyDescent="0.25">
      <c r="B7" s="2">
        <v>44123</v>
      </c>
      <c r="C7" s="3">
        <v>224</v>
      </c>
      <c r="D7" s="3" t="s">
        <v>15</v>
      </c>
      <c r="E7" s="12">
        <v>5639</v>
      </c>
      <c r="F7" s="4">
        <v>8</v>
      </c>
      <c r="G7" s="12">
        <f t="shared" ref="G7:G36" si="0">E7*F7</f>
        <v>45112</v>
      </c>
      <c r="H7" s="12">
        <f t="shared" ref="H7:H36" si="1">G7*$F$3</f>
        <v>8571.2800000000007</v>
      </c>
      <c r="I7" s="12">
        <f t="shared" ref="I7:I36" si="2">ROUND(SUM(G7:H7),0)</f>
        <v>53683</v>
      </c>
      <c r="J7" s="7"/>
    </row>
    <row r="8" spans="2:10" x14ac:dyDescent="0.25">
      <c r="B8" s="2">
        <v>44134</v>
      </c>
      <c r="C8" s="3">
        <v>227</v>
      </c>
      <c r="D8" s="3" t="s">
        <v>16</v>
      </c>
      <c r="E8" s="12">
        <v>332</v>
      </c>
      <c r="F8" s="4">
        <v>33</v>
      </c>
      <c r="G8" s="12">
        <f t="shared" si="0"/>
        <v>10956</v>
      </c>
      <c r="H8" s="12">
        <f t="shared" si="1"/>
        <v>2081.64</v>
      </c>
      <c r="I8" s="12">
        <f t="shared" si="2"/>
        <v>13038</v>
      </c>
      <c r="J8" s="7"/>
    </row>
    <row r="9" spans="2:10" x14ac:dyDescent="0.25">
      <c r="B9" s="2">
        <v>44181</v>
      </c>
      <c r="C9" s="3">
        <v>218</v>
      </c>
      <c r="D9" s="3" t="s">
        <v>17</v>
      </c>
      <c r="E9" s="12">
        <v>15269</v>
      </c>
      <c r="F9" s="4">
        <v>31</v>
      </c>
      <c r="G9" s="12">
        <f t="shared" si="0"/>
        <v>473339</v>
      </c>
      <c r="H9" s="12">
        <f t="shared" si="1"/>
        <v>89934.41</v>
      </c>
      <c r="I9" s="12">
        <f t="shared" si="2"/>
        <v>563273</v>
      </c>
      <c r="J9" s="7"/>
    </row>
    <row r="10" spans="2:10" x14ac:dyDescent="0.25">
      <c r="B10" s="2">
        <v>44157</v>
      </c>
      <c r="C10" s="3">
        <v>229</v>
      </c>
      <c r="D10" s="3" t="s">
        <v>18</v>
      </c>
      <c r="E10" s="12">
        <v>1025</v>
      </c>
      <c r="F10" s="4">
        <v>22</v>
      </c>
      <c r="G10" s="12">
        <f t="shared" si="0"/>
        <v>22550</v>
      </c>
      <c r="H10" s="12">
        <f t="shared" si="1"/>
        <v>4284.5</v>
      </c>
      <c r="I10" s="12">
        <f t="shared" si="2"/>
        <v>26835</v>
      </c>
      <c r="J10" s="7"/>
    </row>
    <row r="11" spans="2:10" x14ac:dyDescent="0.25">
      <c r="B11" s="2">
        <v>44159</v>
      </c>
      <c r="C11" s="3">
        <v>215</v>
      </c>
      <c r="D11" s="3" t="s">
        <v>6</v>
      </c>
      <c r="E11" s="12">
        <v>2165</v>
      </c>
      <c r="F11" s="4">
        <v>34</v>
      </c>
      <c r="G11" s="12">
        <f t="shared" si="0"/>
        <v>73610</v>
      </c>
      <c r="H11" s="12">
        <f t="shared" si="1"/>
        <v>13985.9</v>
      </c>
      <c r="I11" s="12">
        <f t="shared" si="2"/>
        <v>87596</v>
      </c>
      <c r="J11" s="7"/>
    </row>
    <row r="12" spans="2:10" x14ac:dyDescent="0.25">
      <c r="B12" s="2">
        <v>44109</v>
      </c>
      <c r="C12" s="3">
        <v>223</v>
      </c>
      <c r="D12" s="3" t="s">
        <v>19</v>
      </c>
      <c r="E12" s="12">
        <v>325</v>
      </c>
      <c r="F12" s="4">
        <v>35</v>
      </c>
      <c r="G12" s="12">
        <f t="shared" si="0"/>
        <v>11375</v>
      </c>
      <c r="H12" s="12">
        <f t="shared" si="1"/>
        <v>2161.25</v>
      </c>
      <c r="I12" s="12">
        <f t="shared" si="2"/>
        <v>13536</v>
      </c>
      <c r="J12" s="7"/>
    </row>
    <row r="13" spans="2:10" x14ac:dyDescent="0.25">
      <c r="B13" s="2">
        <v>44085</v>
      </c>
      <c r="C13" s="3">
        <v>224</v>
      </c>
      <c r="D13" s="3" t="s">
        <v>15</v>
      </c>
      <c r="E13" s="12">
        <v>5639</v>
      </c>
      <c r="F13" s="4">
        <v>41</v>
      </c>
      <c r="G13" s="12">
        <f t="shared" si="0"/>
        <v>231199</v>
      </c>
      <c r="H13" s="12">
        <f t="shared" si="1"/>
        <v>43927.81</v>
      </c>
      <c r="I13" s="12">
        <f t="shared" si="2"/>
        <v>275127</v>
      </c>
      <c r="J13" s="7"/>
    </row>
    <row r="14" spans="2:10" x14ac:dyDescent="0.25">
      <c r="B14" s="2">
        <v>44178</v>
      </c>
      <c r="C14" s="3">
        <v>221</v>
      </c>
      <c r="D14" s="3" t="s">
        <v>20</v>
      </c>
      <c r="E14" s="12">
        <v>248</v>
      </c>
      <c r="F14" s="4">
        <v>36</v>
      </c>
      <c r="G14" s="12">
        <f t="shared" si="0"/>
        <v>8928</v>
      </c>
      <c r="H14" s="12">
        <f t="shared" si="1"/>
        <v>1696.32</v>
      </c>
      <c r="I14" s="12">
        <f t="shared" si="2"/>
        <v>10624</v>
      </c>
      <c r="J14" s="7"/>
    </row>
    <row r="15" spans="2:10" x14ac:dyDescent="0.25">
      <c r="B15" s="2">
        <v>44170</v>
      </c>
      <c r="C15" s="3">
        <v>215</v>
      </c>
      <c r="D15" s="3" t="s">
        <v>6</v>
      </c>
      <c r="E15" s="12">
        <v>2165</v>
      </c>
      <c r="F15" s="4">
        <v>24</v>
      </c>
      <c r="G15" s="12">
        <f t="shared" si="0"/>
        <v>51960</v>
      </c>
      <c r="H15" s="12">
        <f t="shared" si="1"/>
        <v>9872.4</v>
      </c>
      <c r="I15" s="12">
        <f t="shared" si="2"/>
        <v>61832</v>
      </c>
      <c r="J15" s="7"/>
    </row>
    <row r="16" spans="2:10" x14ac:dyDescent="0.25">
      <c r="B16" s="2">
        <v>44069</v>
      </c>
      <c r="C16" s="3">
        <v>216</v>
      </c>
      <c r="D16" s="3" t="s">
        <v>7</v>
      </c>
      <c r="E16" s="12">
        <v>152</v>
      </c>
      <c r="F16" s="4">
        <v>8</v>
      </c>
      <c r="G16" s="12">
        <f t="shared" si="0"/>
        <v>1216</v>
      </c>
      <c r="H16" s="12">
        <f t="shared" si="1"/>
        <v>231.04</v>
      </c>
      <c r="I16" s="12">
        <f t="shared" si="2"/>
        <v>1447</v>
      </c>
      <c r="J16" s="7"/>
    </row>
    <row r="17" spans="2:10" x14ac:dyDescent="0.25">
      <c r="B17" s="2">
        <v>44136</v>
      </c>
      <c r="C17" s="3">
        <v>225</v>
      </c>
      <c r="D17" s="3" t="s">
        <v>8</v>
      </c>
      <c r="E17" s="12">
        <v>524</v>
      </c>
      <c r="F17" s="4">
        <v>29</v>
      </c>
      <c r="G17" s="12">
        <f t="shared" si="0"/>
        <v>15196</v>
      </c>
      <c r="H17" s="12">
        <f t="shared" si="1"/>
        <v>2887.2400000000002</v>
      </c>
      <c r="I17" s="12">
        <f t="shared" si="2"/>
        <v>18083</v>
      </c>
      <c r="J17" s="7"/>
    </row>
    <row r="18" spans="2:10" x14ac:dyDescent="0.25">
      <c r="B18" s="2">
        <v>44168</v>
      </c>
      <c r="C18" s="3">
        <v>221</v>
      </c>
      <c r="D18" s="3" t="s">
        <v>20</v>
      </c>
      <c r="E18" s="12">
        <v>248</v>
      </c>
      <c r="F18" s="4">
        <v>45</v>
      </c>
      <c r="G18" s="12">
        <f t="shared" si="0"/>
        <v>11160</v>
      </c>
      <c r="H18" s="12">
        <f t="shared" si="1"/>
        <v>2120.4</v>
      </c>
      <c r="I18" s="12">
        <f t="shared" si="2"/>
        <v>13280</v>
      </c>
      <c r="J18" s="7"/>
    </row>
    <row r="19" spans="2:10" x14ac:dyDescent="0.25">
      <c r="B19" s="2">
        <v>44113</v>
      </c>
      <c r="C19" s="3">
        <v>222</v>
      </c>
      <c r="D19" s="3" t="s">
        <v>21</v>
      </c>
      <c r="E19" s="12">
        <v>75</v>
      </c>
      <c r="F19" s="4">
        <v>5</v>
      </c>
      <c r="G19" s="12">
        <f t="shared" si="0"/>
        <v>375</v>
      </c>
      <c r="H19" s="12">
        <f t="shared" si="1"/>
        <v>71.25</v>
      </c>
      <c r="I19" s="12">
        <f t="shared" si="2"/>
        <v>446</v>
      </c>
      <c r="J19" s="7"/>
    </row>
    <row r="20" spans="2:10" x14ac:dyDescent="0.25">
      <c r="B20" s="2">
        <v>44109</v>
      </c>
      <c r="C20" s="3">
        <v>219</v>
      </c>
      <c r="D20" s="3" t="s">
        <v>9</v>
      </c>
      <c r="E20" s="12">
        <v>1245</v>
      </c>
      <c r="F20" s="4">
        <v>6</v>
      </c>
      <c r="G20" s="12">
        <f t="shared" si="0"/>
        <v>7470</v>
      </c>
      <c r="H20" s="12">
        <f t="shared" si="1"/>
        <v>1419.3</v>
      </c>
      <c r="I20" s="12">
        <f t="shared" si="2"/>
        <v>8889</v>
      </c>
      <c r="J20" s="7"/>
    </row>
    <row r="21" spans="2:10" x14ac:dyDescent="0.25">
      <c r="B21" s="2">
        <v>44065</v>
      </c>
      <c r="C21" s="3">
        <v>216</v>
      </c>
      <c r="D21" s="3" t="s">
        <v>7</v>
      </c>
      <c r="E21" s="12">
        <v>152</v>
      </c>
      <c r="F21" s="4">
        <v>27</v>
      </c>
      <c r="G21" s="12">
        <f t="shared" si="0"/>
        <v>4104</v>
      </c>
      <c r="H21" s="12">
        <f t="shared" si="1"/>
        <v>779.76</v>
      </c>
      <c r="I21" s="12">
        <f t="shared" si="2"/>
        <v>4884</v>
      </c>
      <c r="J21" s="7"/>
    </row>
    <row r="22" spans="2:10" x14ac:dyDescent="0.25">
      <c r="B22" s="2">
        <v>44151</v>
      </c>
      <c r="C22" s="3">
        <v>215</v>
      </c>
      <c r="D22" s="3" t="s">
        <v>6</v>
      </c>
      <c r="E22" s="12">
        <v>2165</v>
      </c>
      <c r="F22" s="4">
        <v>29</v>
      </c>
      <c r="G22" s="12">
        <f t="shared" si="0"/>
        <v>62785</v>
      </c>
      <c r="H22" s="12">
        <f t="shared" si="1"/>
        <v>11929.15</v>
      </c>
      <c r="I22" s="12">
        <f t="shared" si="2"/>
        <v>74714</v>
      </c>
      <c r="J22" s="7"/>
    </row>
    <row r="23" spans="2:10" x14ac:dyDescent="0.25">
      <c r="B23" s="2">
        <v>44127</v>
      </c>
      <c r="C23" s="3">
        <v>217</v>
      </c>
      <c r="D23" s="3" t="s">
        <v>10</v>
      </c>
      <c r="E23" s="12">
        <v>3589</v>
      </c>
      <c r="F23" s="4">
        <v>45</v>
      </c>
      <c r="G23" s="12">
        <f t="shared" si="0"/>
        <v>161505</v>
      </c>
      <c r="H23" s="12">
        <f t="shared" si="1"/>
        <v>30685.95</v>
      </c>
      <c r="I23" s="12">
        <f t="shared" si="2"/>
        <v>192191</v>
      </c>
      <c r="J23" s="7"/>
    </row>
    <row r="24" spans="2:10" x14ac:dyDescent="0.25">
      <c r="B24" s="2">
        <v>44128</v>
      </c>
      <c r="C24" s="3">
        <v>221</v>
      </c>
      <c r="D24" s="3" t="s">
        <v>20</v>
      </c>
      <c r="E24" s="12">
        <v>248</v>
      </c>
      <c r="F24" s="4">
        <v>41</v>
      </c>
      <c r="G24" s="12">
        <f t="shared" si="0"/>
        <v>10168</v>
      </c>
      <c r="H24" s="12">
        <f t="shared" si="1"/>
        <v>1931.92</v>
      </c>
      <c r="I24" s="12">
        <f t="shared" si="2"/>
        <v>12100</v>
      </c>
      <c r="J24" s="7"/>
    </row>
    <row r="25" spans="2:10" x14ac:dyDescent="0.25">
      <c r="B25" s="2">
        <v>44120</v>
      </c>
      <c r="C25" s="3">
        <v>215</v>
      </c>
      <c r="D25" s="3" t="s">
        <v>6</v>
      </c>
      <c r="E25" s="12">
        <v>2165</v>
      </c>
      <c r="F25" s="4">
        <v>41</v>
      </c>
      <c r="G25" s="12">
        <f t="shared" si="0"/>
        <v>88765</v>
      </c>
      <c r="H25" s="12">
        <f t="shared" si="1"/>
        <v>16865.349999999999</v>
      </c>
      <c r="I25" s="12">
        <f t="shared" si="2"/>
        <v>105630</v>
      </c>
      <c r="J25" s="7"/>
    </row>
    <row r="26" spans="2:10" x14ac:dyDescent="0.25">
      <c r="B26" s="2">
        <v>44067</v>
      </c>
      <c r="C26" s="3">
        <v>221</v>
      </c>
      <c r="D26" s="3" t="s">
        <v>20</v>
      </c>
      <c r="E26" s="12">
        <v>248</v>
      </c>
      <c r="F26" s="4">
        <v>11</v>
      </c>
      <c r="G26" s="12">
        <f t="shared" si="0"/>
        <v>2728</v>
      </c>
      <c r="H26" s="12">
        <f t="shared" si="1"/>
        <v>518.32000000000005</v>
      </c>
      <c r="I26" s="12">
        <f t="shared" si="2"/>
        <v>3246</v>
      </c>
      <c r="J26" s="7"/>
    </row>
    <row r="27" spans="2:10" x14ac:dyDescent="0.25">
      <c r="B27" s="2">
        <v>44173</v>
      </c>
      <c r="C27" s="3">
        <v>225</v>
      </c>
      <c r="D27" s="3" t="s">
        <v>8</v>
      </c>
      <c r="E27" s="12">
        <v>524</v>
      </c>
      <c r="F27" s="4">
        <v>48</v>
      </c>
      <c r="G27" s="12">
        <f t="shared" si="0"/>
        <v>25152</v>
      </c>
      <c r="H27" s="12">
        <f t="shared" si="1"/>
        <v>4778.88</v>
      </c>
      <c r="I27" s="12">
        <f t="shared" si="2"/>
        <v>29931</v>
      </c>
      <c r="J27" s="7"/>
    </row>
    <row r="28" spans="2:10" x14ac:dyDescent="0.25">
      <c r="B28" s="2">
        <v>44139</v>
      </c>
      <c r="C28" s="3">
        <v>216</v>
      </c>
      <c r="D28" s="3" t="s">
        <v>7</v>
      </c>
      <c r="E28" s="12">
        <v>152</v>
      </c>
      <c r="F28" s="4">
        <v>44</v>
      </c>
      <c r="G28" s="12">
        <f t="shared" si="0"/>
        <v>6688</v>
      </c>
      <c r="H28" s="12">
        <f t="shared" si="1"/>
        <v>1270.72</v>
      </c>
      <c r="I28" s="12">
        <f t="shared" si="2"/>
        <v>7959</v>
      </c>
      <c r="J28" s="7"/>
    </row>
    <row r="29" spans="2:10" x14ac:dyDescent="0.25">
      <c r="B29" s="2">
        <v>44075</v>
      </c>
      <c r="C29" s="3">
        <v>217</v>
      </c>
      <c r="D29" s="3" t="s">
        <v>10</v>
      </c>
      <c r="E29" s="12">
        <v>3589</v>
      </c>
      <c r="F29" s="4">
        <v>18</v>
      </c>
      <c r="G29" s="12">
        <f t="shared" si="0"/>
        <v>64602</v>
      </c>
      <c r="H29" s="12">
        <f t="shared" si="1"/>
        <v>12274.380000000001</v>
      </c>
      <c r="I29" s="12">
        <f t="shared" si="2"/>
        <v>76876</v>
      </c>
      <c r="J29" s="7"/>
    </row>
    <row r="30" spans="2:10" x14ac:dyDescent="0.25">
      <c r="B30" s="2">
        <v>44109</v>
      </c>
      <c r="C30" s="3">
        <v>217</v>
      </c>
      <c r="D30" s="3" t="s">
        <v>10</v>
      </c>
      <c r="E30" s="12">
        <v>3589</v>
      </c>
      <c r="F30" s="4">
        <v>44</v>
      </c>
      <c r="G30" s="12">
        <f t="shared" si="0"/>
        <v>157916</v>
      </c>
      <c r="H30" s="12">
        <f t="shared" si="1"/>
        <v>30004.04</v>
      </c>
      <c r="I30" s="12">
        <f t="shared" si="2"/>
        <v>187920</v>
      </c>
      <c r="J30" s="7"/>
    </row>
    <row r="31" spans="2:10" x14ac:dyDescent="0.25">
      <c r="B31" s="2">
        <v>44156</v>
      </c>
      <c r="C31" s="3">
        <v>221</v>
      </c>
      <c r="D31" s="3" t="s">
        <v>20</v>
      </c>
      <c r="E31" s="12">
        <v>248</v>
      </c>
      <c r="F31" s="4">
        <v>40</v>
      </c>
      <c r="G31" s="12">
        <f t="shared" si="0"/>
        <v>9920</v>
      </c>
      <c r="H31" s="12">
        <f t="shared" si="1"/>
        <v>1884.8</v>
      </c>
      <c r="I31" s="12">
        <f t="shared" si="2"/>
        <v>11805</v>
      </c>
      <c r="J31" s="7"/>
    </row>
    <row r="32" spans="2:10" x14ac:dyDescent="0.25">
      <c r="B32" s="2">
        <v>44106</v>
      </c>
      <c r="C32" s="3">
        <v>228</v>
      </c>
      <c r="D32" s="3" t="s">
        <v>11</v>
      </c>
      <c r="E32" s="12">
        <v>89</v>
      </c>
      <c r="F32" s="4">
        <v>41</v>
      </c>
      <c r="G32" s="12">
        <f t="shared" si="0"/>
        <v>3649</v>
      </c>
      <c r="H32" s="12">
        <f t="shared" si="1"/>
        <v>693.31000000000006</v>
      </c>
      <c r="I32" s="12">
        <f t="shared" si="2"/>
        <v>4342</v>
      </c>
      <c r="J32" s="7"/>
    </row>
    <row r="33" spans="2:10" x14ac:dyDescent="0.25">
      <c r="B33" s="2">
        <v>44168</v>
      </c>
      <c r="C33" s="3">
        <v>223</v>
      </c>
      <c r="D33" s="3" t="s">
        <v>19</v>
      </c>
      <c r="E33" s="12">
        <v>325</v>
      </c>
      <c r="F33" s="4">
        <v>13</v>
      </c>
      <c r="G33" s="12">
        <f t="shared" si="0"/>
        <v>4225</v>
      </c>
      <c r="H33" s="12">
        <f t="shared" si="1"/>
        <v>802.75</v>
      </c>
      <c r="I33" s="12">
        <f t="shared" si="2"/>
        <v>5028</v>
      </c>
      <c r="J33" s="7"/>
    </row>
    <row r="34" spans="2:10" x14ac:dyDescent="0.25">
      <c r="B34" s="2">
        <v>44178</v>
      </c>
      <c r="C34" s="3">
        <v>229</v>
      </c>
      <c r="D34" s="3" t="s">
        <v>18</v>
      </c>
      <c r="E34" s="12">
        <v>1025</v>
      </c>
      <c r="F34" s="4">
        <v>22</v>
      </c>
      <c r="G34" s="12">
        <f t="shared" si="0"/>
        <v>22550</v>
      </c>
      <c r="H34" s="12">
        <f t="shared" si="1"/>
        <v>4284.5</v>
      </c>
      <c r="I34" s="12">
        <f t="shared" si="2"/>
        <v>26835</v>
      </c>
      <c r="J34" s="7"/>
    </row>
    <row r="35" spans="2:10" x14ac:dyDescent="0.25">
      <c r="B35" s="2">
        <v>44140</v>
      </c>
      <c r="C35" s="3">
        <v>220</v>
      </c>
      <c r="D35" s="3" t="s">
        <v>12</v>
      </c>
      <c r="E35" s="12">
        <v>56</v>
      </c>
      <c r="F35" s="4">
        <v>24</v>
      </c>
      <c r="G35" s="12">
        <f t="shared" si="0"/>
        <v>1344</v>
      </c>
      <c r="H35" s="12">
        <f t="shared" si="1"/>
        <v>255.36</v>
      </c>
      <c r="I35" s="12">
        <f t="shared" si="2"/>
        <v>1599</v>
      </c>
      <c r="J35" s="7"/>
    </row>
    <row r="36" spans="2:10" x14ac:dyDescent="0.25">
      <c r="B36" s="2">
        <v>44166</v>
      </c>
      <c r="C36" s="3">
        <v>230</v>
      </c>
      <c r="D36" s="3" t="s">
        <v>13</v>
      </c>
      <c r="E36" s="12">
        <v>45</v>
      </c>
      <c r="F36" s="4">
        <v>17</v>
      </c>
      <c r="G36" s="12">
        <f t="shared" si="0"/>
        <v>765</v>
      </c>
      <c r="H36" s="12">
        <f t="shared" si="1"/>
        <v>145.35</v>
      </c>
      <c r="I36" s="12">
        <f t="shared" si="2"/>
        <v>910</v>
      </c>
      <c r="J36" s="7"/>
    </row>
    <row r="40" spans="2:10" x14ac:dyDescent="0.25">
      <c r="B40" t="s">
        <v>23</v>
      </c>
      <c r="H40" s="13" t="s">
        <v>32</v>
      </c>
    </row>
    <row r="41" spans="2:10" x14ac:dyDescent="0.25">
      <c r="B41" t="s">
        <v>25</v>
      </c>
      <c r="H41" s="13" t="s">
        <v>33</v>
      </c>
    </row>
    <row r="42" spans="2:10" x14ac:dyDescent="0.25">
      <c r="B42" t="s">
        <v>26</v>
      </c>
      <c r="H42" s="13" t="s">
        <v>34</v>
      </c>
    </row>
    <row r="43" spans="2:10" x14ac:dyDescent="0.25">
      <c r="B43" t="s">
        <v>30</v>
      </c>
      <c r="H43">
        <f>COUNTIFS(B6:B36,"&gt;=01-10-2020",B6:B36,"&lt;=31-10-2020")</f>
        <v>10</v>
      </c>
      <c r="I43" s="13"/>
    </row>
    <row r="44" spans="2:10" x14ac:dyDescent="0.25">
      <c r="B44" t="s">
        <v>35</v>
      </c>
      <c r="H44">
        <f>SUMIFS(H6:H36,D6:D36,"Lápices",B6:B36,"&gt;=01-11-2020",B6:B36,"&lt;=30-11-2020")</f>
        <v>4284.5</v>
      </c>
      <c r="I44" s="13"/>
    </row>
    <row r="45" spans="2:10" x14ac:dyDescent="0.25">
      <c r="B45" t="s">
        <v>36</v>
      </c>
      <c r="H45">
        <f>AVERAGEIFS(I6:I36,D6:D36,"Grapas",B6:B36,"&gt;=01/12/2020",B6:B36,"&lt;=31-12-2020")</f>
        <v>910</v>
      </c>
    </row>
    <row r="47" spans="2:10" x14ac:dyDescent="0.25">
      <c r="B47" t="s">
        <v>31</v>
      </c>
    </row>
    <row r="49" spans="2:10" ht="38.25" x14ac:dyDescent="0.25">
      <c r="B49" s="10" t="s">
        <v>2</v>
      </c>
      <c r="C49" s="10" t="s">
        <v>27</v>
      </c>
      <c r="D49" s="10" t="s">
        <v>28</v>
      </c>
      <c r="E49" s="10" t="s">
        <v>29</v>
      </c>
      <c r="G49" s="10" t="s">
        <v>2</v>
      </c>
      <c r="H49" s="10" t="s">
        <v>27</v>
      </c>
      <c r="I49" s="10" t="s">
        <v>28</v>
      </c>
      <c r="J49" s="10" t="s">
        <v>29</v>
      </c>
    </row>
    <row r="50" spans="2:10" x14ac:dyDescent="0.25">
      <c r="B50" s="3" t="s">
        <v>15</v>
      </c>
      <c r="C50" s="5">
        <f>COUNTIF($D$6:$D$36,B50)</f>
        <v>3</v>
      </c>
      <c r="D50" s="14">
        <f>SUMIF($D$6:$D$36,B50,$I$6:$I$36)</f>
        <v>389204</v>
      </c>
      <c r="E50" s="14">
        <f>AVERAGEIF($D$6:$D$36,B50,$H$6:$H$36)</f>
        <v>20713.926666666666</v>
      </c>
      <c r="G50" s="3" t="s">
        <v>15</v>
      </c>
      <c r="H50" s="5">
        <f>COUNTIF($D$6:$D$36,G50)</f>
        <v>3</v>
      </c>
      <c r="I50" s="14">
        <f>SUMIF($D$6:$D$36,G50,$I$6:$I$36)</f>
        <v>389204</v>
      </c>
      <c r="J50" s="14">
        <f>ROUND(AVERAGEIF($D$6:$D$36,G50,$H$6:$H$36),1)</f>
        <v>20713.900000000001</v>
      </c>
    </row>
    <row r="51" spans="2:10" x14ac:dyDescent="0.25">
      <c r="B51" s="3" t="s">
        <v>16</v>
      </c>
      <c r="C51" s="5">
        <f t="shared" ref="C51:C64" si="3">COUNTIF($D$6:$D$36,B51)</f>
        <v>1</v>
      </c>
      <c r="D51" s="14">
        <f t="shared" ref="D51:D64" si="4">SUMIF($D$6:$D$36,B51,$I$6:$I$36)</f>
        <v>13038</v>
      </c>
      <c r="E51" s="14">
        <f t="shared" ref="E51:E64" si="5">AVERAGEIF($D$6:$D$36,B51,$H$6:$H$36)</f>
        <v>2081.64</v>
      </c>
      <c r="G51" s="3" t="s">
        <v>16</v>
      </c>
      <c r="H51" s="5">
        <f t="shared" ref="H51:H64" si="6">COUNTIF($D$6:$D$36,G51)</f>
        <v>1</v>
      </c>
      <c r="I51" s="14">
        <f t="shared" ref="I51:I64" si="7">SUMIF($D$6:$D$36,G51,$I$6:$I$36)</f>
        <v>13038</v>
      </c>
      <c r="J51" s="14">
        <f t="shared" ref="J51:J64" si="8">ROUND(AVERAGEIF($D$6:$D$36,G51,$H$6:$H$36),1)</f>
        <v>2081.6</v>
      </c>
    </row>
    <row r="52" spans="2:10" x14ac:dyDescent="0.25">
      <c r="B52" s="3" t="s">
        <v>17</v>
      </c>
      <c r="C52" s="5">
        <f t="shared" si="3"/>
        <v>1</v>
      </c>
      <c r="D52" s="14">
        <f t="shared" si="4"/>
        <v>563273</v>
      </c>
      <c r="E52" s="14">
        <f t="shared" si="5"/>
        <v>89934.41</v>
      </c>
      <c r="G52" s="3" t="s">
        <v>17</v>
      </c>
      <c r="H52" s="5">
        <f t="shared" si="6"/>
        <v>1</v>
      </c>
      <c r="I52" s="14">
        <f t="shared" si="7"/>
        <v>563273</v>
      </c>
      <c r="J52" s="14">
        <f t="shared" si="8"/>
        <v>89934.399999999994</v>
      </c>
    </row>
    <row r="53" spans="2:10" x14ac:dyDescent="0.25">
      <c r="B53" s="3" t="s">
        <v>18</v>
      </c>
      <c r="C53" s="5">
        <f t="shared" si="3"/>
        <v>2</v>
      </c>
      <c r="D53" s="14">
        <f t="shared" si="4"/>
        <v>53670</v>
      </c>
      <c r="E53" s="14">
        <f t="shared" si="5"/>
        <v>4284.5</v>
      </c>
      <c r="G53" s="3" t="s">
        <v>18</v>
      </c>
      <c r="H53" s="5">
        <f t="shared" si="6"/>
        <v>2</v>
      </c>
      <c r="I53" s="14">
        <f t="shared" si="7"/>
        <v>53670</v>
      </c>
      <c r="J53" s="14">
        <f t="shared" si="8"/>
        <v>4284.5</v>
      </c>
    </row>
    <row r="54" spans="2:10" x14ac:dyDescent="0.25">
      <c r="B54" s="3" t="s">
        <v>6</v>
      </c>
      <c r="C54" s="5">
        <f t="shared" si="3"/>
        <v>4</v>
      </c>
      <c r="D54" s="14">
        <f t="shared" si="4"/>
        <v>329772</v>
      </c>
      <c r="E54" s="14">
        <f t="shared" si="5"/>
        <v>13163.199999999999</v>
      </c>
      <c r="G54" s="3" t="s">
        <v>6</v>
      </c>
      <c r="H54" s="5">
        <f t="shared" si="6"/>
        <v>4</v>
      </c>
      <c r="I54" s="14">
        <f t="shared" si="7"/>
        <v>329772</v>
      </c>
      <c r="J54" s="14">
        <f t="shared" si="8"/>
        <v>13163.2</v>
      </c>
    </row>
    <row r="55" spans="2:10" x14ac:dyDescent="0.25">
      <c r="B55" s="3" t="s">
        <v>19</v>
      </c>
      <c r="C55" s="5">
        <f t="shared" si="3"/>
        <v>2</v>
      </c>
      <c r="D55" s="14">
        <f t="shared" si="4"/>
        <v>18564</v>
      </c>
      <c r="E55" s="14">
        <f t="shared" si="5"/>
        <v>1482</v>
      </c>
      <c r="G55" s="3" t="s">
        <v>19</v>
      </c>
      <c r="H55" s="5">
        <f t="shared" si="6"/>
        <v>2</v>
      </c>
      <c r="I55" s="14">
        <f t="shared" si="7"/>
        <v>18564</v>
      </c>
      <c r="J55" s="14">
        <f t="shared" si="8"/>
        <v>1482</v>
      </c>
    </row>
    <row r="56" spans="2:10" x14ac:dyDescent="0.25">
      <c r="B56" s="3" t="s">
        <v>20</v>
      </c>
      <c r="C56" s="5">
        <f t="shared" si="3"/>
        <v>5</v>
      </c>
      <c r="D56" s="14">
        <f t="shared" si="4"/>
        <v>51055</v>
      </c>
      <c r="E56" s="14">
        <f t="shared" si="5"/>
        <v>1630.3520000000001</v>
      </c>
      <c r="G56" s="3" t="s">
        <v>20</v>
      </c>
      <c r="H56" s="5">
        <f t="shared" si="6"/>
        <v>5</v>
      </c>
      <c r="I56" s="14">
        <f t="shared" si="7"/>
        <v>51055</v>
      </c>
      <c r="J56" s="14">
        <f t="shared" si="8"/>
        <v>1630.4</v>
      </c>
    </row>
    <row r="57" spans="2:10" x14ac:dyDescent="0.25">
      <c r="B57" s="3" t="s">
        <v>7</v>
      </c>
      <c r="C57" s="5">
        <f t="shared" si="3"/>
        <v>3</v>
      </c>
      <c r="D57" s="14">
        <f t="shared" si="4"/>
        <v>14290</v>
      </c>
      <c r="E57" s="14">
        <f t="shared" si="5"/>
        <v>760.50666666666666</v>
      </c>
      <c r="G57" s="3" t="s">
        <v>7</v>
      </c>
      <c r="H57" s="5">
        <f t="shared" si="6"/>
        <v>3</v>
      </c>
      <c r="I57" s="14">
        <f t="shared" si="7"/>
        <v>14290</v>
      </c>
      <c r="J57" s="14">
        <f t="shared" si="8"/>
        <v>760.5</v>
      </c>
    </row>
    <row r="58" spans="2:10" x14ac:dyDescent="0.25">
      <c r="B58" s="3" t="s">
        <v>8</v>
      </c>
      <c r="C58" s="5">
        <f t="shared" si="3"/>
        <v>2</v>
      </c>
      <c r="D58" s="14">
        <f t="shared" si="4"/>
        <v>48014</v>
      </c>
      <c r="E58" s="14">
        <f t="shared" si="5"/>
        <v>3833.0600000000004</v>
      </c>
      <c r="G58" s="3" t="s">
        <v>8</v>
      </c>
      <c r="H58" s="5">
        <f t="shared" si="6"/>
        <v>2</v>
      </c>
      <c r="I58" s="14">
        <f t="shared" si="7"/>
        <v>48014</v>
      </c>
      <c r="J58" s="14">
        <f t="shared" si="8"/>
        <v>3833.1</v>
      </c>
    </row>
    <row r="59" spans="2:10" x14ac:dyDescent="0.25">
      <c r="B59" s="3" t="s">
        <v>21</v>
      </c>
      <c r="C59" s="5">
        <f t="shared" si="3"/>
        <v>1</v>
      </c>
      <c r="D59" s="14">
        <f t="shared" si="4"/>
        <v>446</v>
      </c>
      <c r="E59" s="14">
        <f t="shared" si="5"/>
        <v>71.25</v>
      </c>
      <c r="G59" s="3" t="s">
        <v>21</v>
      </c>
      <c r="H59" s="5">
        <f t="shared" si="6"/>
        <v>1</v>
      </c>
      <c r="I59" s="14">
        <f t="shared" si="7"/>
        <v>446</v>
      </c>
      <c r="J59" s="14">
        <f t="shared" si="8"/>
        <v>71.3</v>
      </c>
    </row>
    <row r="60" spans="2:10" x14ac:dyDescent="0.25">
      <c r="B60" s="3" t="s">
        <v>9</v>
      </c>
      <c r="C60" s="5">
        <f t="shared" si="3"/>
        <v>1</v>
      </c>
      <c r="D60" s="14">
        <f t="shared" si="4"/>
        <v>8889</v>
      </c>
      <c r="E60" s="14">
        <f t="shared" si="5"/>
        <v>1419.3</v>
      </c>
      <c r="G60" s="3" t="s">
        <v>9</v>
      </c>
      <c r="H60" s="5">
        <f t="shared" si="6"/>
        <v>1</v>
      </c>
      <c r="I60" s="14">
        <f t="shared" si="7"/>
        <v>8889</v>
      </c>
      <c r="J60" s="14">
        <f t="shared" si="8"/>
        <v>1419.3</v>
      </c>
    </row>
    <row r="61" spans="2:10" x14ac:dyDescent="0.25">
      <c r="B61" s="3" t="s">
        <v>10</v>
      </c>
      <c r="C61" s="5">
        <f t="shared" si="3"/>
        <v>3</v>
      </c>
      <c r="D61" s="14">
        <f t="shared" si="4"/>
        <v>456987</v>
      </c>
      <c r="E61" s="14">
        <f t="shared" si="5"/>
        <v>24321.456666666665</v>
      </c>
      <c r="G61" s="3" t="s">
        <v>10</v>
      </c>
      <c r="H61" s="5">
        <f t="shared" si="6"/>
        <v>3</v>
      </c>
      <c r="I61" s="14">
        <f t="shared" si="7"/>
        <v>456987</v>
      </c>
      <c r="J61" s="14">
        <f t="shared" si="8"/>
        <v>24321.5</v>
      </c>
    </row>
    <row r="62" spans="2:10" x14ac:dyDescent="0.25">
      <c r="B62" s="3" t="s">
        <v>11</v>
      </c>
      <c r="C62" s="5">
        <f t="shared" si="3"/>
        <v>1</v>
      </c>
      <c r="D62" s="14">
        <f t="shared" si="4"/>
        <v>4342</v>
      </c>
      <c r="E62" s="14">
        <f t="shared" si="5"/>
        <v>693.31000000000006</v>
      </c>
      <c r="G62" s="3" t="s">
        <v>11</v>
      </c>
      <c r="H62" s="5">
        <f t="shared" si="6"/>
        <v>1</v>
      </c>
      <c r="I62" s="14">
        <f t="shared" si="7"/>
        <v>4342</v>
      </c>
      <c r="J62" s="14">
        <f t="shared" si="8"/>
        <v>693.3</v>
      </c>
    </row>
    <row r="63" spans="2:10" x14ac:dyDescent="0.25">
      <c r="B63" s="3" t="s">
        <v>12</v>
      </c>
      <c r="C63" s="5">
        <f t="shared" si="3"/>
        <v>1</v>
      </c>
      <c r="D63" s="14">
        <f t="shared" si="4"/>
        <v>1599</v>
      </c>
      <c r="E63" s="14">
        <f t="shared" si="5"/>
        <v>255.36</v>
      </c>
      <c r="G63" s="3" t="s">
        <v>12</v>
      </c>
      <c r="H63" s="5">
        <f t="shared" si="6"/>
        <v>1</v>
      </c>
      <c r="I63" s="14">
        <f t="shared" si="7"/>
        <v>1599</v>
      </c>
      <c r="J63" s="14">
        <f t="shared" si="8"/>
        <v>255.4</v>
      </c>
    </row>
    <row r="64" spans="2:10" x14ac:dyDescent="0.25">
      <c r="B64" s="3" t="s">
        <v>13</v>
      </c>
      <c r="C64" s="5">
        <f t="shared" si="3"/>
        <v>1</v>
      </c>
      <c r="D64" s="14">
        <f t="shared" si="4"/>
        <v>910</v>
      </c>
      <c r="E64" s="14">
        <f t="shared" si="5"/>
        <v>145.35</v>
      </c>
      <c r="G64" s="3" t="s">
        <v>13</v>
      </c>
      <c r="H64" s="5">
        <f t="shared" si="6"/>
        <v>1</v>
      </c>
      <c r="I64" s="14">
        <f t="shared" si="7"/>
        <v>910</v>
      </c>
      <c r="J64" s="14">
        <f t="shared" si="8"/>
        <v>145.4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Previa09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2020-09-02T16:29:36Z</dcterms:created>
  <dcterms:modified xsi:type="dcterms:W3CDTF">2020-09-17T09:40:55Z</dcterms:modified>
</cp:coreProperties>
</file>