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Aplicaciones informáticas para la gestión administrativa\Actividad 11_FuncionesDeTexto\"/>
    </mc:Choice>
  </mc:AlternateContent>
  <xr:revisionPtr revIDLastSave="0" documentId="13_ncr:1_{264D366F-0D53-430E-AC8A-61CCC13951A8}" xr6:coauthVersionLast="45" xr6:coauthVersionMax="45" xr10:uidLastSave="{00000000-0000-0000-0000-000000000000}"/>
  <bookViews>
    <workbookView xWindow="-120" yWindow="-120" windowWidth="20730" windowHeight="11160" xr2:uid="{AA2B2CE9-8983-45AC-BA82-7CA71192BB2D}"/>
  </bookViews>
  <sheets>
    <sheet name="Hoja1" sheetId="1" r:id="rId1"/>
  </sheets>
  <definedNames>
    <definedName name="_xlnm._FilterDatabase" localSheetId="0" hidden="1">Hoja1!$B$5:$Q$106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6" i="1"/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6" i="1"/>
  <c r="H14" i="1"/>
  <c r="H78" i="1"/>
  <c r="G9" i="1"/>
  <c r="G17" i="1"/>
  <c r="G25" i="1"/>
  <c r="G33" i="1"/>
  <c r="G41" i="1"/>
  <c r="G49" i="1"/>
  <c r="G57" i="1"/>
  <c r="G65" i="1"/>
  <c r="G73" i="1"/>
  <c r="G81" i="1"/>
  <c r="G89" i="1"/>
  <c r="G97" i="1"/>
  <c r="G105" i="1"/>
  <c r="F12" i="1"/>
  <c r="H12" i="1" s="1"/>
  <c r="F13" i="1"/>
  <c r="H13" i="1" s="1"/>
  <c r="F20" i="1"/>
  <c r="H20" i="1" s="1"/>
  <c r="F25" i="1"/>
  <c r="H25" i="1" s="1"/>
  <c r="F30" i="1"/>
  <c r="H30" i="1" s="1"/>
  <c r="F36" i="1"/>
  <c r="H36" i="1" s="1"/>
  <c r="F40" i="1"/>
  <c r="H40" i="1" s="1"/>
  <c r="F41" i="1"/>
  <c r="H41" i="1" s="1"/>
  <c r="F44" i="1"/>
  <c r="H44" i="1" s="1"/>
  <c r="F45" i="1"/>
  <c r="H45" i="1" s="1"/>
  <c r="F48" i="1"/>
  <c r="H48" i="1" s="1"/>
  <c r="F49" i="1"/>
  <c r="H49" i="1" s="1"/>
  <c r="F52" i="1"/>
  <c r="H52" i="1" s="1"/>
  <c r="F56" i="1"/>
  <c r="H56" i="1" s="1"/>
  <c r="F57" i="1"/>
  <c r="H57" i="1" s="1"/>
  <c r="F60" i="1"/>
  <c r="H60" i="1" s="1"/>
  <c r="F65" i="1"/>
  <c r="H65" i="1" s="1"/>
  <c r="F68" i="1"/>
  <c r="H68" i="1" s="1"/>
  <c r="F72" i="1"/>
  <c r="H72" i="1" s="1"/>
  <c r="F73" i="1"/>
  <c r="H73" i="1" s="1"/>
  <c r="F76" i="1"/>
  <c r="H76" i="1" s="1"/>
  <c r="F77" i="1"/>
  <c r="H77" i="1" s="1"/>
  <c r="F80" i="1"/>
  <c r="H80" i="1" s="1"/>
  <c r="F81" i="1"/>
  <c r="H81" i="1" s="1"/>
  <c r="F84" i="1"/>
  <c r="H84" i="1" s="1"/>
  <c r="F89" i="1"/>
  <c r="H89" i="1" s="1"/>
  <c r="F92" i="1"/>
  <c r="H92" i="1" s="1"/>
  <c r="F97" i="1"/>
  <c r="H97" i="1" s="1"/>
  <c r="F100" i="1"/>
  <c r="H100" i="1" s="1"/>
  <c r="F104" i="1"/>
  <c r="H104" i="1" s="1"/>
  <c r="F105" i="1"/>
  <c r="H105" i="1" s="1"/>
  <c r="D7" i="1"/>
  <c r="D8" i="1"/>
  <c r="D9" i="1"/>
  <c r="E9" i="1" s="1"/>
  <c r="D10" i="1"/>
  <c r="F10" i="1" s="1"/>
  <c r="H10" i="1" s="1"/>
  <c r="D11" i="1"/>
  <c r="D12" i="1"/>
  <c r="E12" i="1"/>
  <c r="G12" i="1" s="1"/>
  <c r="D13" i="1"/>
  <c r="E13" i="1" s="1"/>
  <c r="G13" i="1" s="1"/>
  <c r="D14" i="1"/>
  <c r="F14" i="1" s="1"/>
  <c r="E14" i="1"/>
  <c r="G14" i="1" s="1"/>
  <c r="D15" i="1"/>
  <c r="D16" i="1"/>
  <c r="D17" i="1"/>
  <c r="E17" i="1" s="1"/>
  <c r="D18" i="1"/>
  <c r="E18" i="1" s="1"/>
  <c r="G18" i="1" s="1"/>
  <c r="D19" i="1"/>
  <c r="D20" i="1"/>
  <c r="E20" i="1"/>
  <c r="G20" i="1" s="1"/>
  <c r="D21" i="1"/>
  <c r="D22" i="1"/>
  <c r="F22" i="1" s="1"/>
  <c r="H22" i="1" s="1"/>
  <c r="E22" i="1"/>
  <c r="G22" i="1" s="1"/>
  <c r="D23" i="1"/>
  <c r="D24" i="1"/>
  <c r="E24" i="1" s="1"/>
  <c r="G24" i="1" s="1"/>
  <c r="D25" i="1"/>
  <c r="E25" i="1" s="1"/>
  <c r="D26" i="1"/>
  <c r="F26" i="1" s="1"/>
  <c r="H26" i="1" s="1"/>
  <c r="E26" i="1"/>
  <c r="G26" i="1" s="1"/>
  <c r="D27" i="1"/>
  <c r="D28" i="1"/>
  <c r="F28" i="1" s="1"/>
  <c r="H28" i="1" s="1"/>
  <c r="E28" i="1"/>
  <c r="G28" i="1" s="1"/>
  <c r="D29" i="1"/>
  <c r="E29" i="1" s="1"/>
  <c r="G29" i="1" s="1"/>
  <c r="D30" i="1"/>
  <c r="E30" i="1"/>
  <c r="G30" i="1" s="1"/>
  <c r="D31" i="1"/>
  <c r="D32" i="1"/>
  <c r="D33" i="1"/>
  <c r="E33" i="1" s="1"/>
  <c r="D34" i="1"/>
  <c r="F34" i="1" s="1"/>
  <c r="H34" i="1" s="1"/>
  <c r="E34" i="1"/>
  <c r="G34" i="1" s="1"/>
  <c r="D35" i="1"/>
  <c r="D36" i="1"/>
  <c r="E36" i="1"/>
  <c r="G36" i="1" s="1"/>
  <c r="D37" i="1"/>
  <c r="D38" i="1"/>
  <c r="F38" i="1" s="1"/>
  <c r="H38" i="1" s="1"/>
  <c r="E38" i="1"/>
  <c r="G38" i="1" s="1"/>
  <c r="D39" i="1"/>
  <c r="D40" i="1"/>
  <c r="E40" i="1" s="1"/>
  <c r="G40" i="1" s="1"/>
  <c r="D41" i="1"/>
  <c r="E41" i="1" s="1"/>
  <c r="D42" i="1"/>
  <c r="F42" i="1" s="1"/>
  <c r="H42" i="1" s="1"/>
  <c r="D43" i="1"/>
  <c r="E43" i="1" s="1"/>
  <c r="G43" i="1" s="1"/>
  <c r="D44" i="1"/>
  <c r="E44" i="1"/>
  <c r="G44" i="1" s="1"/>
  <c r="D45" i="1"/>
  <c r="E45" i="1" s="1"/>
  <c r="G45" i="1" s="1"/>
  <c r="D46" i="1"/>
  <c r="F46" i="1" s="1"/>
  <c r="H46" i="1" s="1"/>
  <c r="E46" i="1"/>
  <c r="G46" i="1" s="1"/>
  <c r="D47" i="1"/>
  <c r="D48" i="1"/>
  <c r="E48" i="1" s="1"/>
  <c r="G48" i="1" s="1"/>
  <c r="D49" i="1"/>
  <c r="E49" i="1" s="1"/>
  <c r="D50" i="1"/>
  <c r="F50" i="1" s="1"/>
  <c r="H50" i="1" s="1"/>
  <c r="D51" i="1"/>
  <c r="E51" i="1" s="1"/>
  <c r="G51" i="1" s="1"/>
  <c r="D52" i="1"/>
  <c r="E52" i="1"/>
  <c r="G52" i="1" s="1"/>
  <c r="D53" i="1"/>
  <c r="E53" i="1" s="1"/>
  <c r="G53" i="1" s="1"/>
  <c r="D54" i="1"/>
  <c r="F54" i="1" s="1"/>
  <c r="H54" i="1" s="1"/>
  <c r="E54" i="1"/>
  <c r="G54" i="1" s="1"/>
  <c r="D55" i="1"/>
  <c r="D56" i="1"/>
  <c r="E56" i="1" s="1"/>
  <c r="G56" i="1" s="1"/>
  <c r="D57" i="1"/>
  <c r="E57" i="1" s="1"/>
  <c r="D58" i="1"/>
  <c r="F58" i="1" s="1"/>
  <c r="H58" i="1" s="1"/>
  <c r="E58" i="1"/>
  <c r="G58" i="1" s="1"/>
  <c r="D59" i="1"/>
  <c r="E59" i="1" s="1"/>
  <c r="G59" i="1" s="1"/>
  <c r="D60" i="1"/>
  <c r="E60" i="1"/>
  <c r="G60" i="1" s="1"/>
  <c r="D61" i="1"/>
  <c r="E61" i="1" s="1"/>
  <c r="G61" i="1" s="1"/>
  <c r="D62" i="1"/>
  <c r="F62" i="1" s="1"/>
  <c r="H62" i="1" s="1"/>
  <c r="E62" i="1"/>
  <c r="G62" i="1" s="1"/>
  <c r="D63" i="1"/>
  <c r="D64" i="1"/>
  <c r="E64" i="1" s="1"/>
  <c r="G64" i="1" s="1"/>
  <c r="D65" i="1"/>
  <c r="E65" i="1" s="1"/>
  <c r="D66" i="1"/>
  <c r="F66" i="1" s="1"/>
  <c r="H66" i="1" s="1"/>
  <c r="E66" i="1"/>
  <c r="G66" i="1" s="1"/>
  <c r="D67" i="1"/>
  <c r="E67" i="1" s="1"/>
  <c r="G67" i="1" s="1"/>
  <c r="D68" i="1"/>
  <c r="E68" i="1"/>
  <c r="G68" i="1" s="1"/>
  <c r="D69" i="1"/>
  <c r="E69" i="1" s="1"/>
  <c r="G69" i="1" s="1"/>
  <c r="D70" i="1"/>
  <c r="F70" i="1" s="1"/>
  <c r="H70" i="1" s="1"/>
  <c r="E70" i="1"/>
  <c r="G70" i="1" s="1"/>
  <c r="D71" i="1"/>
  <c r="D72" i="1"/>
  <c r="E72" i="1" s="1"/>
  <c r="G72" i="1" s="1"/>
  <c r="D73" i="1"/>
  <c r="E73" i="1" s="1"/>
  <c r="D74" i="1"/>
  <c r="F74" i="1" s="1"/>
  <c r="H74" i="1" s="1"/>
  <c r="D75" i="1"/>
  <c r="E75" i="1" s="1"/>
  <c r="G75" i="1" s="1"/>
  <c r="D76" i="1"/>
  <c r="E76" i="1"/>
  <c r="G76" i="1" s="1"/>
  <c r="D77" i="1"/>
  <c r="E77" i="1" s="1"/>
  <c r="G77" i="1" s="1"/>
  <c r="D78" i="1"/>
  <c r="F78" i="1" s="1"/>
  <c r="E78" i="1"/>
  <c r="G78" i="1" s="1"/>
  <c r="D79" i="1"/>
  <c r="D80" i="1"/>
  <c r="E80" i="1" s="1"/>
  <c r="G80" i="1" s="1"/>
  <c r="D81" i="1"/>
  <c r="E81" i="1" s="1"/>
  <c r="D82" i="1"/>
  <c r="F82" i="1" s="1"/>
  <c r="H82" i="1" s="1"/>
  <c r="D83" i="1"/>
  <c r="E83" i="1" s="1"/>
  <c r="G83" i="1" s="1"/>
  <c r="D84" i="1"/>
  <c r="E84" i="1"/>
  <c r="G84" i="1" s="1"/>
  <c r="D85" i="1"/>
  <c r="E85" i="1" s="1"/>
  <c r="G85" i="1" s="1"/>
  <c r="D86" i="1"/>
  <c r="F86" i="1" s="1"/>
  <c r="H86" i="1" s="1"/>
  <c r="E86" i="1"/>
  <c r="G86" i="1" s="1"/>
  <c r="D87" i="1"/>
  <c r="D88" i="1"/>
  <c r="E88" i="1" s="1"/>
  <c r="G88" i="1" s="1"/>
  <c r="D89" i="1"/>
  <c r="E89" i="1" s="1"/>
  <c r="D90" i="1"/>
  <c r="F90" i="1" s="1"/>
  <c r="H90" i="1" s="1"/>
  <c r="E90" i="1"/>
  <c r="G90" i="1" s="1"/>
  <c r="D91" i="1"/>
  <c r="E91" i="1" s="1"/>
  <c r="G91" i="1" s="1"/>
  <c r="D92" i="1"/>
  <c r="E92" i="1"/>
  <c r="G92" i="1" s="1"/>
  <c r="D93" i="1"/>
  <c r="E93" i="1" s="1"/>
  <c r="G93" i="1" s="1"/>
  <c r="D94" i="1"/>
  <c r="F94" i="1" s="1"/>
  <c r="H94" i="1" s="1"/>
  <c r="E94" i="1"/>
  <c r="G94" i="1" s="1"/>
  <c r="D95" i="1"/>
  <c r="D96" i="1"/>
  <c r="E96" i="1" s="1"/>
  <c r="G96" i="1" s="1"/>
  <c r="D97" i="1"/>
  <c r="E97" i="1" s="1"/>
  <c r="D98" i="1"/>
  <c r="F98" i="1" s="1"/>
  <c r="H98" i="1" s="1"/>
  <c r="E98" i="1"/>
  <c r="G98" i="1" s="1"/>
  <c r="D99" i="1"/>
  <c r="E99" i="1" s="1"/>
  <c r="G99" i="1" s="1"/>
  <c r="D100" i="1"/>
  <c r="E100" i="1"/>
  <c r="G100" i="1" s="1"/>
  <c r="D101" i="1"/>
  <c r="E101" i="1" s="1"/>
  <c r="G101" i="1" s="1"/>
  <c r="D102" i="1"/>
  <c r="F102" i="1" s="1"/>
  <c r="H102" i="1" s="1"/>
  <c r="E102" i="1"/>
  <c r="G102" i="1" s="1"/>
  <c r="D103" i="1"/>
  <c r="D104" i="1"/>
  <c r="E104" i="1" s="1"/>
  <c r="G104" i="1" s="1"/>
  <c r="D105" i="1"/>
  <c r="E105" i="1" s="1"/>
  <c r="D106" i="1"/>
  <c r="F106" i="1" s="1"/>
  <c r="H106" i="1" s="1"/>
  <c r="D6" i="1"/>
  <c r="E6" i="1" s="1"/>
  <c r="G6" i="1" s="1"/>
  <c r="E87" i="1" l="1"/>
  <c r="G87" i="1" s="1"/>
  <c r="F87" i="1"/>
  <c r="H87" i="1" s="1"/>
  <c r="E55" i="1"/>
  <c r="G55" i="1" s="1"/>
  <c r="F55" i="1"/>
  <c r="H55" i="1" s="1"/>
  <c r="F32" i="1"/>
  <c r="H32" i="1" s="1"/>
  <c r="E32" i="1"/>
  <c r="G32" i="1" s="1"/>
  <c r="E23" i="1"/>
  <c r="G23" i="1" s="1"/>
  <c r="F23" i="1"/>
  <c r="H23" i="1" s="1"/>
  <c r="F96" i="1"/>
  <c r="H96" i="1" s="1"/>
  <c r="F88" i="1"/>
  <c r="H88" i="1" s="1"/>
  <c r="F64" i="1"/>
  <c r="H64" i="1" s="1"/>
  <c r="F29" i="1"/>
  <c r="H29" i="1" s="1"/>
  <c r="F18" i="1"/>
  <c r="H18" i="1" s="1"/>
  <c r="E95" i="1"/>
  <c r="G95" i="1" s="1"/>
  <c r="F95" i="1"/>
  <c r="H95" i="1" s="1"/>
  <c r="E63" i="1"/>
  <c r="G63" i="1" s="1"/>
  <c r="F63" i="1"/>
  <c r="H63" i="1" s="1"/>
  <c r="E37" i="1"/>
  <c r="G37" i="1" s="1"/>
  <c r="F37" i="1"/>
  <c r="H37" i="1" s="1"/>
  <c r="E31" i="1"/>
  <c r="G31" i="1" s="1"/>
  <c r="F31" i="1"/>
  <c r="H31" i="1" s="1"/>
  <c r="F8" i="1"/>
  <c r="H8" i="1" s="1"/>
  <c r="E8" i="1"/>
  <c r="G8" i="1" s="1"/>
  <c r="F101" i="1"/>
  <c r="H101" i="1" s="1"/>
  <c r="F93" i="1"/>
  <c r="H93" i="1" s="1"/>
  <c r="F85" i="1"/>
  <c r="H85" i="1" s="1"/>
  <c r="F69" i="1"/>
  <c r="H69" i="1" s="1"/>
  <c r="F61" i="1"/>
  <c r="H61" i="1" s="1"/>
  <c r="F53" i="1"/>
  <c r="H53" i="1" s="1"/>
  <c r="E106" i="1"/>
  <c r="G106" i="1" s="1"/>
  <c r="E103" i="1"/>
  <c r="G103" i="1" s="1"/>
  <c r="F103" i="1"/>
  <c r="H103" i="1" s="1"/>
  <c r="E74" i="1"/>
  <c r="G74" i="1" s="1"/>
  <c r="E71" i="1"/>
  <c r="G71" i="1" s="1"/>
  <c r="F71" i="1"/>
  <c r="H71" i="1" s="1"/>
  <c r="E42" i="1"/>
  <c r="G42" i="1" s="1"/>
  <c r="E39" i="1"/>
  <c r="G39" i="1" s="1"/>
  <c r="F39" i="1"/>
  <c r="H39" i="1" s="1"/>
  <c r="F16" i="1"/>
  <c r="H16" i="1" s="1"/>
  <c r="E16" i="1"/>
  <c r="G16" i="1" s="1"/>
  <c r="E10" i="1"/>
  <c r="G10" i="1" s="1"/>
  <c r="E7" i="1"/>
  <c r="G7" i="1" s="1"/>
  <c r="F7" i="1"/>
  <c r="H7" i="1" s="1"/>
  <c r="F24" i="1"/>
  <c r="H24" i="1" s="1"/>
  <c r="E82" i="1"/>
  <c r="G82" i="1" s="1"/>
  <c r="E79" i="1"/>
  <c r="G79" i="1" s="1"/>
  <c r="F79" i="1"/>
  <c r="H79" i="1" s="1"/>
  <c r="E50" i="1"/>
  <c r="G50" i="1" s="1"/>
  <c r="E47" i="1"/>
  <c r="G47" i="1" s="1"/>
  <c r="F47" i="1"/>
  <c r="H47" i="1" s="1"/>
  <c r="E21" i="1"/>
  <c r="G21" i="1" s="1"/>
  <c r="F21" i="1"/>
  <c r="H21" i="1" s="1"/>
  <c r="E15" i="1"/>
  <c r="G15" i="1" s="1"/>
  <c r="F15" i="1"/>
  <c r="H15" i="1" s="1"/>
  <c r="F6" i="1"/>
  <c r="H6" i="1" s="1"/>
  <c r="F99" i="1"/>
  <c r="H99" i="1" s="1"/>
  <c r="F91" i="1"/>
  <c r="H91" i="1" s="1"/>
  <c r="F83" i="1"/>
  <c r="H83" i="1" s="1"/>
  <c r="F75" i="1"/>
  <c r="H75" i="1" s="1"/>
  <c r="F67" i="1"/>
  <c r="H67" i="1" s="1"/>
  <c r="F59" i="1"/>
  <c r="H59" i="1" s="1"/>
  <c r="F51" i="1"/>
  <c r="H51" i="1" s="1"/>
  <c r="F43" i="1"/>
  <c r="H43" i="1" s="1"/>
  <c r="F33" i="1"/>
  <c r="H33" i="1" s="1"/>
  <c r="F17" i="1"/>
  <c r="H17" i="1" s="1"/>
  <c r="F9" i="1"/>
  <c r="H9" i="1" s="1"/>
  <c r="E35" i="1"/>
  <c r="G35" i="1" s="1"/>
  <c r="F35" i="1"/>
  <c r="H35" i="1" s="1"/>
  <c r="E27" i="1"/>
  <c r="G27" i="1" s="1"/>
  <c r="F27" i="1"/>
  <c r="H27" i="1" s="1"/>
  <c r="E19" i="1"/>
  <c r="G19" i="1" s="1"/>
  <c r="F19" i="1"/>
  <c r="H19" i="1" s="1"/>
  <c r="E11" i="1"/>
  <c r="G11" i="1" s="1"/>
  <c r="F11" i="1"/>
  <c r="H11" i="1" s="1"/>
</calcChain>
</file>

<file path=xl/sharedStrings.xml><?xml version="1.0" encoding="utf-8"?>
<sst xmlns="http://schemas.openxmlformats.org/spreadsheetml/2006/main" count="532" uniqueCount="247">
  <si>
    <t>Código General</t>
  </si>
  <si>
    <t>Nombre Cliente</t>
  </si>
  <si>
    <t>País</t>
  </si>
  <si>
    <t>Código Producto</t>
  </si>
  <si>
    <t>Nombre Producto</t>
  </si>
  <si>
    <t>Cargo</t>
  </si>
  <si>
    <t>Cantidad de Productos</t>
  </si>
  <si>
    <t>Pago CLP</t>
  </si>
  <si>
    <t>Iva</t>
  </si>
  <si>
    <t>Descuento</t>
  </si>
  <si>
    <t>Pago Final</t>
  </si>
  <si>
    <t>VE-113</t>
  </si>
  <si>
    <t>PR-QU-S</t>
  </si>
  <si>
    <t>VE-033</t>
  </si>
  <si>
    <t>VE-107</t>
  </si>
  <si>
    <t>PR-CA-A</t>
  </si>
  <si>
    <t>VE-069</t>
  </si>
  <si>
    <t>PR-LI-E</t>
  </si>
  <si>
    <t>VE-018</t>
  </si>
  <si>
    <t>PR-BA-A</t>
  </si>
  <si>
    <t>VE-027</t>
  </si>
  <si>
    <t>PR-AR-E</t>
  </si>
  <si>
    <t>VE-084</t>
  </si>
  <si>
    <t>PR-PO-A</t>
  </si>
  <si>
    <t>VE-054</t>
  </si>
  <si>
    <t>PR-BO-R</t>
  </si>
  <si>
    <t>VE-038</t>
  </si>
  <si>
    <t>PR-BO-S</t>
  </si>
  <si>
    <t>VE-064</t>
  </si>
  <si>
    <t>PR-PA-E</t>
  </si>
  <si>
    <t>VE-051</t>
  </si>
  <si>
    <t>VE-112</t>
  </si>
  <si>
    <t>PR-ES-A</t>
  </si>
  <si>
    <t>VE-095</t>
  </si>
  <si>
    <t>VE-017</t>
  </si>
  <si>
    <t>PR-AR-O</t>
  </si>
  <si>
    <t>VE-053</t>
  </si>
  <si>
    <t>PR-TA-R</t>
  </si>
  <si>
    <t>VE-024</t>
  </si>
  <si>
    <t>PR-QU-O</t>
  </si>
  <si>
    <t>VE-091</t>
  </si>
  <si>
    <t>VE-025</t>
  </si>
  <si>
    <t>PR-RA-T</t>
  </si>
  <si>
    <t>VE-063</t>
  </si>
  <si>
    <t>PR-CO-S</t>
  </si>
  <si>
    <t>VE-102</t>
  </si>
  <si>
    <t>PR-CE-E</t>
  </si>
  <si>
    <t>VE-070</t>
  </si>
  <si>
    <t>PR-SA-R</t>
  </si>
  <si>
    <t>VE-026</t>
  </si>
  <si>
    <t>PR-VI-E</t>
  </si>
  <si>
    <t>VE-031</t>
  </si>
  <si>
    <t>PR-GA-E</t>
  </si>
  <si>
    <t>PR-EM-O</t>
  </si>
  <si>
    <t>PR-CU-S</t>
  </si>
  <si>
    <t>VE-092</t>
  </si>
  <si>
    <t>PR-AL-U</t>
  </si>
  <si>
    <t>VE-042</t>
  </si>
  <si>
    <t>VE-020</t>
  </si>
  <si>
    <t>VE-099</t>
  </si>
  <si>
    <t>VE-068</t>
  </si>
  <si>
    <t>PR-GN-A</t>
  </si>
  <si>
    <t>VE-022</t>
  </si>
  <si>
    <t>VE-058</t>
  </si>
  <si>
    <t>VE-062</t>
  </si>
  <si>
    <t>VE-074</t>
  </si>
  <si>
    <t>PR-CR-S</t>
  </si>
  <si>
    <t>VE-076</t>
  </si>
  <si>
    <t>VE-079</t>
  </si>
  <si>
    <t>PR-RE-A</t>
  </si>
  <si>
    <t>VE-030</t>
  </si>
  <si>
    <t>PR-CE-Y</t>
  </si>
  <si>
    <t>VE-052</t>
  </si>
  <si>
    <t>PR-SA-D</t>
  </si>
  <si>
    <t>VE-034</t>
  </si>
  <si>
    <t>PR-CH-S</t>
  </si>
  <si>
    <t>VE-093</t>
  </si>
  <si>
    <t>VE-097</t>
  </si>
  <si>
    <t>PR-CE-K</t>
  </si>
  <si>
    <t>VE-098</t>
  </si>
  <si>
    <t>PR-CR-A</t>
  </si>
  <si>
    <t>VE-101</t>
  </si>
  <si>
    <t>VE-044</t>
  </si>
  <si>
    <t>PR-CE-O</t>
  </si>
  <si>
    <t>VE-023</t>
  </si>
  <si>
    <t>PR-LI-Y</t>
  </si>
  <si>
    <t>VE-040</t>
  </si>
  <si>
    <t>PR-QU-A</t>
  </si>
  <si>
    <t>VE-110</t>
  </si>
  <si>
    <t>PR-CH-I</t>
  </si>
  <si>
    <t>VE-094</t>
  </si>
  <si>
    <t>PR-PE-B</t>
  </si>
  <si>
    <t>VE-049</t>
  </si>
  <si>
    <t>PR-TÉ-A</t>
  </si>
  <si>
    <t>PR-CE-U</t>
  </si>
  <si>
    <t>VE-071</t>
  </si>
  <si>
    <t>VE-072</t>
  </si>
  <si>
    <t>VE-039</t>
  </si>
  <si>
    <t>VE-082</t>
  </si>
  <si>
    <t>PR-CA-T</t>
  </si>
  <si>
    <t>VE-117</t>
  </si>
  <si>
    <t>VE-045</t>
  </si>
  <si>
    <t>VE-046</t>
  </si>
  <si>
    <t>PR-CA-N</t>
  </si>
  <si>
    <t>VE-089</t>
  </si>
  <si>
    <t>VE-115</t>
  </si>
  <si>
    <t>VE-055</t>
  </si>
  <si>
    <t>PR-CE-H</t>
  </si>
  <si>
    <t>VE-057</t>
  </si>
  <si>
    <t>PR-LA-N</t>
  </si>
  <si>
    <t>VE-080</t>
  </si>
  <si>
    <t>PR-SA-S</t>
  </si>
  <si>
    <t>VE-065</t>
  </si>
  <si>
    <t>VE-067</t>
  </si>
  <si>
    <t>VE-035</t>
  </si>
  <si>
    <t>PR-OS-R</t>
  </si>
  <si>
    <t>VE-083</t>
  </si>
  <si>
    <t>VE-059</t>
  </si>
  <si>
    <t>VE-108</t>
  </si>
  <si>
    <t>PR-QU-I</t>
  </si>
  <si>
    <t>VE-109</t>
  </si>
  <si>
    <t>VE-066</t>
  </si>
  <si>
    <t>VE-028</t>
  </si>
  <si>
    <t>VE-077</t>
  </si>
  <si>
    <t>VE-050</t>
  </si>
  <si>
    <t>VE-037</t>
  </si>
  <si>
    <t>VE-111</t>
  </si>
  <si>
    <t>VE-048</t>
  </si>
  <si>
    <t>VE-029</t>
  </si>
  <si>
    <t>VE-085</t>
  </si>
  <si>
    <t>VE-087</t>
  </si>
  <si>
    <t>VE-060</t>
  </si>
  <si>
    <t>VE-032</t>
  </si>
  <si>
    <t>PR-QU-E</t>
  </si>
  <si>
    <t>VE-081</t>
  </si>
  <si>
    <t>VE-114</t>
  </si>
  <si>
    <t>VE-100</t>
  </si>
  <si>
    <t>VE-106</t>
  </si>
  <si>
    <t>VE-061</t>
  </si>
  <si>
    <t>VE-036</t>
  </si>
  <si>
    <t>VE-090</t>
  </si>
  <si>
    <t>VE-047</t>
  </si>
  <si>
    <t>PR-CO-E</t>
  </si>
  <si>
    <t>VE-103</t>
  </si>
  <si>
    <t>VE-056</t>
  </si>
  <si>
    <t>PR-ES-E</t>
  </si>
  <si>
    <t>VE-021</t>
  </si>
  <si>
    <t>VE-078</t>
  </si>
  <si>
    <t>VE-041</t>
  </si>
  <si>
    <t>VE-086</t>
  </si>
  <si>
    <t>PR-RA-O</t>
  </si>
  <si>
    <t>VE-088</t>
  </si>
  <si>
    <t>VE-116</t>
  </si>
  <si>
    <t>VE-096</t>
  </si>
  <si>
    <t>VE-073</t>
  </si>
  <si>
    <t>VE-104</t>
  </si>
  <si>
    <t>VE-105</t>
  </si>
  <si>
    <t>PR-ME-S</t>
  </si>
  <si>
    <t>VE-043</t>
  </si>
  <si>
    <t>VE-019</t>
  </si>
  <si>
    <t>VE-075</t>
  </si>
  <si>
    <t>PR-PA-O</t>
  </si>
  <si>
    <t>Nombre</t>
  </si>
  <si>
    <t>Apellido</t>
  </si>
  <si>
    <t>Nompropio</t>
  </si>
  <si>
    <t>Nombre en mayúsculas</t>
  </si>
  <si>
    <t>Apellido en minúsculas</t>
  </si>
  <si>
    <t>Queso Cabrales</t>
  </si>
  <si>
    <t>Café de Malasia</t>
  </si>
  <si>
    <t>Licor verde Chartreuse</t>
  </si>
  <si>
    <t>Barras de pan de Escocia</t>
  </si>
  <si>
    <t>Arenque blanco del noroeste</t>
  </si>
  <si>
    <t>Postre de merengue Pavlova</t>
  </si>
  <si>
    <t>Bollos de pan de Wimmer</t>
  </si>
  <si>
    <t>Bollos de Sir Rodney's</t>
  </si>
  <si>
    <t>Pastas de té de chocolate</t>
  </si>
  <si>
    <t>Especias picantes de Luisiana</t>
  </si>
  <si>
    <t>Arenque salado</t>
  </si>
  <si>
    <t>Tallarines de Singapur</t>
  </si>
  <si>
    <t>Queso gorgonzola Telino</t>
  </si>
  <si>
    <t>Raclet de queso Courdavault</t>
  </si>
  <si>
    <t>Cordero Alice Springs</t>
  </si>
  <si>
    <t>Cerveza negra Steeleye</t>
  </si>
  <si>
    <t>Salchicha Thüringer</t>
  </si>
  <si>
    <t>Vino Côte de Blaye</t>
  </si>
  <si>
    <t>Galletas Zaanse</t>
  </si>
  <si>
    <t>Algas Konbu</t>
  </si>
  <si>
    <t>Gnocchi de la abuela Alicia</t>
  </si>
  <si>
    <t>Crema de queso Fløtemys</t>
  </si>
  <si>
    <t>Refresco Guaraná Fantástica</t>
  </si>
  <si>
    <t>Cerveza tibetana Barley</t>
  </si>
  <si>
    <t>Salmón ahumado Gravad</t>
  </si>
  <si>
    <t>Chocolate holandés</t>
  </si>
  <si>
    <t>Cerveza Laughing Lumberjack</t>
  </si>
  <si>
    <t>Crema de almejas estilo Nueva Inglaterra</t>
  </si>
  <si>
    <t>Licor Cloudberry</t>
  </si>
  <si>
    <t>Queso de cabra</t>
  </si>
  <si>
    <t>Chocolate Schoggi</t>
  </si>
  <si>
    <t>Peras secas orgánicas del tío Bob</t>
  </si>
  <si>
    <t>Té Dharamsala</t>
  </si>
  <si>
    <t>Cuajada de judías</t>
  </si>
  <si>
    <t>Camembert Pierrot</t>
  </si>
  <si>
    <t>Carne de cangrejo de Boston</t>
  </si>
  <si>
    <t>Cerveza Klosterbier Rhönbräu</t>
  </si>
  <si>
    <t>Cerveza Sasquatch</t>
  </si>
  <si>
    <t>Langostinos tigre Carnarvon</t>
  </si>
  <si>
    <t>Sandwich de vegetales</t>
  </si>
  <si>
    <t>Ositos de goma Gumbär</t>
  </si>
  <si>
    <t>Queso Mascarpone Fabioli</t>
  </si>
  <si>
    <t>Empanada de cerdo</t>
  </si>
  <si>
    <t>Queso de soja Longlife</t>
  </si>
  <si>
    <t>Col fermentada Rössle</t>
  </si>
  <si>
    <t>Escabeche de arenque</t>
  </si>
  <si>
    <t>Raviolis Angelo</t>
  </si>
  <si>
    <t>Cereales para Filo</t>
  </si>
  <si>
    <t>Mermelada de Sir Rodney's</t>
  </si>
  <si>
    <t>Paté chino</t>
  </si>
  <si>
    <t>Dólar</t>
  </si>
  <si>
    <t>IVA</t>
  </si>
  <si>
    <t>Francia</t>
  </si>
  <si>
    <t>Austria</t>
  </si>
  <si>
    <t>Estados Unidos</t>
  </si>
  <si>
    <t>Brasil</t>
  </si>
  <si>
    <t>Canadá</t>
  </si>
  <si>
    <t>Bélgica</t>
  </si>
  <si>
    <t>Irlanda</t>
  </si>
  <si>
    <t>Folies gourmandes</t>
  </si>
  <si>
    <t>Ernst Handel</t>
  </si>
  <si>
    <t>Bon app'</t>
  </si>
  <si>
    <t>Save-a-lot Markets</t>
  </si>
  <si>
    <t>Piccolo und mehr</t>
  </si>
  <si>
    <t>Queen Cozinha</t>
  </si>
  <si>
    <t>Mère Paillarde</t>
  </si>
  <si>
    <t>Suprêmes délices</t>
  </si>
  <si>
    <t>Great Lakes Food Market</t>
  </si>
  <si>
    <t>White Clover Markets</t>
  </si>
  <si>
    <t>Rattlesnake Canyon Grocery</t>
  </si>
  <si>
    <t>Owl All-Night Grocers</t>
  </si>
  <si>
    <t>1. En columna D, aplique función par dejar primera letra en mayúscula del Nombre Cliente</t>
  </si>
  <si>
    <t>2. En columna E, aplique funciones para dejar solo el nombre del cliente. Considere que tienen distinta cantidad de caracteres</t>
  </si>
  <si>
    <t>3. En la Columna F, aplique funciones para dejar solo el apellido del cliente. Considere que tienen distinta cantidad de caracteres</t>
  </si>
  <si>
    <t>4. En la columna G, debe quedar el nombre con todas las letras mayúsculas</t>
  </si>
  <si>
    <t>5. En la columna H, debe quedar el apellido con todas las letras minúsculas</t>
  </si>
  <si>
    <t>6. Calcule el Pago CLP, considerando el valor del dólar de la celda J2</t>
  </si>
  <si>
    <t>7. Calcule el impuesto a pagar considerando el valor de la celda J3</t>
  </si>
  <si>
    <t>8. El descuento corresponde a un 10%, si la última letra del código producto es "O" y el país es Austria</t>
  </si>
  <si>
    <t>9. Calcule el Pago Final en moneda chilena, redondee a cero decimal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</si>
</sst>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164" formatCode="\U&quot;$&quot;* #,##0_);_(&quot;$&quot;* \(#,##0\);_(&quot;$&quot;* &quot;-&quot;??_);_(@_)"/>
    <numFmt numFmtId="165" formatCode="_ &quot;$&quot;* #,##0.00_ ;_ &quot;$&quot;* \-#,##0.00_ ;_ &quot;$&quot;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5" fontId="0" fillId="0" borderId="1" xfId="2" applyNumberFormat="1" applyFont="1" applyBorder="1"/>
    <xf numFmtId="9" fontId="0" fillId="0" borderId="1" xfId="0" applyNumberFormat="1" applyBorder="1"/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8389D-B2A8-4F67-A000-2859C0E88CB5}">
  <dimension ref="B2:Q117"/>
  <sheetViews>
    <sheetView tabSelected="1" topLeftCell="D2" workbookViewId="0">
      <pane xSplit="5" ySplit="5" topLeftCell="J7" activePane="bottomRight" state="frozen"/>
      <selection activeCell="D2" sqref="D2"/>
      <selection pane="topRight" activeCell="I2" sqref="I2"/>
      <selection pane="bottomLeft" activeCell="D7" sqref="D7"/>
      <selection pane="bottomRight" activeCell="Q6" sqref="Q6:Q106"/>
    </sheetView>
  </sheetViews>
  <sheetFormatPr baseColWidth="10" defaultRowHeight="15" x14ac:dyDescent="0.25"/>
  <cols>
    <col min="2" max="2" width="12.85546875" bestFit="1" customWidth="1"/>
    <col min="3" max="4" width="26" bestFit="1" customWidth="1"/>
    <col min="5" max="5" width="11.42578125" bestFit="1" customWidth="1"/>
    <col min="6" max="7" width="13.140625" bestFit="1" customWidth="1"/>
    <col min="8" max="8" width="17" bestFit="1" customWidth="1"/>
    <col min="9" max="9" width="14.28515625" bestFit="1" customWidth="1"/>
    <col min="14" max="14" width="14.5703125" bestFit="1" customWidth="1"/>
    <col min="15" max="15" width="13.5703125" bestFit="1" customWidth="1"/>
    <col min="16" max="17" width="14.5703125" bestFit="1" customWidth="1"/>
  </cols>
  <sheetData>
    <row r="2" spans="2:17" x14ac:dyDescent="0.25">
      <c r="I2" s="3" t="s">
        <v>217</v>
      </c>
      <c r="J2" s="5">
        <v>820.33</v>
      </c>
    </row>
    <row r="3" spans="2:17" x14ac:dyDescent="0.25">
      <c r="I3" s="3" t="s">
        <v>218</v>
      </c>
      <c r="J3" s="6">
        <v>0.19</v>
      </c>
    </row>
    <row r="5" spans="2:17" ht="38.25" x14ac:dyDescent="0.25">
      <c r="B5" s="1" t="s">
        <v>0</v>
      </c>
      <c r="C5" s="1" t="s">
        <v>1</v>
      </c>
      <c r="D5" s="1" t="s">
        <v>164</v>
      </c>
      <c r="E5" s="1" t="s">
        <v>162</v>
      </c>
      <c r="F5" s="1" t="s">
        <v>163</v>
      </c>
      <c r="G5" s="1" t="s">
        <v>165</v>
      </c>
      <c r="H5" s="1" t="s">
        <v>166</v>
      </c>
      <c r="I5" s="1" t="s">
        <v>2</v>
      </c>
      <c r="J5" s="1" t="s">
        <v>3</v>
      </c>
      <c r="K5" s="1" t="s">
        <v>4</v>
      </c>
      <c r="L5" s="1" t="s">
        <v>5</v>
      </c>
      <c r="M5" s="1" t="s">
        <v>6</v>
      </c>
      <c r="N5" s="1" t="s">
        <v>7</v>
      </c>
      <c r="O5" s="1" t="s">
        <v>9</v>
      </c>
      <c r="P5" s="1" t="s">
        <v>8</v>
      </c>
      <c r="Q5" s="1" t="s">
        <v>10</v>
      </c>
    </row>
    <row r="6" spans="2:17" x14ac:dyDescent="0.25">
      <c r="B6" s="2" t="s">
        <v>11</v>
      </c>
      <c r="C6" s="3" t="s">
        <v>226</v>
      </c>
      <c r="D6" s="3" t="str">
        <f>PROPER(C6)</f>
        <v>Folies Gourmandes</v>
      </c>
      <c r="E6" s="3" t="str">
        <f>LEFT(D6,FIND(" ",C6)-1)</f>
        <v>Folies</v>
      </c>
      <c r="F6" s="3" t="str">
        <f>RIGHT(D6,LEN(D6)-FIND(" ",D6))</f>
        <v>Gourmandes</v>
      </c>
      <c r="G6" s="3" t="str">
        <f>UPPER(E6)</f>
        <v>FOLIES</v>
      </c>
      <c r="H6" s="3" t="str">
        <f>LOWER(F6)</f>
        <v>gourmandes</v>
      </c>
      <c r="I6" s="3" t="s">
        <v>219</v>
      </c>
      <c r="J6" s="3" t="s">
        <v>12</v>
      </c>
      <c r="K6" s="3" t="s">
        <v>167</v>
      </c>
      <c r="L6" s="4">
        <v>487.38</v>
      </c>
      <c r="M6" s="3">
        <v>2</v>
      </c>
      <c r="N6" s="5">
        <f>(M6*L6)*$J$2</f>
        <v>799624.87080000003</v>
      </c>
      <c r="O6" s="5">
        <f>IF(AND(RIGHT(J6,1)="O",I6="Austria"),10%,0)*N6</f>
        <v>0</v>
      </c>
      <c r="P6" s="5">
        <f>(N6-O6)*$J$3</f>
        <v>151928.72545200001</v>
      </c>
      <c r="Q6" s="5">
        <f>ROUND((N6-O6)+P6,0)</f>
        <v>951554</v>
      </c>
    </row>
    <row r="7" spans="2:17" x14ac:dyDescent="0.25">
      <c r="B7" s="2" t="s">
        <v>13</v>
      </c>
      <c r="C7" s="3" t="s">
        <v>227</v>
      </c>
      <c r="D7" s="3" t="str">
        <f t="shared" ref="D7:D70" si="0">PROPER(C7)</f>
        <v>Ernst Handel</v>
      </c>
      <c r="E7" s="3" t="str">
        <f t="shared" ref="E7:E70" si="1">LEFT(D7,FIND(" ",C7)-1)</f>
        <v>Ernst</v>
      </c>
      <c r="F7" s="3" t="str">
        <f t="shared" ref="F7:F70" si="2">RIGHT(D7,LEN(D7)-FIND(" ",D7))</f>
        <v>Handel</v>
      </c>
      <c r="G7" s="3" t="str">
        <f t="shared" ref="G7:G70" si="3">UPPER(E7)</f>
        <v>ERNST</v>
      </c>
      <c r="H7" s="3" t="str">
        <f t="shared" ref="H7:H70" si="4">LOWER(F7)</f>
        <v>handel</v>
      </c>
      <c r="I7" s="3" t="s">
        <v>220</v>
      </c>
      <c r="J7" s="3" t="s">
        <v>12</v>
      </c>
      <c r="K7" s="3" t="s">
        <v>167</v>
      </c>
      <c r="L7" s="4">
        <v>411.88</v>
      </c>
      <c r="M7" s="3">
        <v>6</v>
      </c>
      <c r="N7" s="5">
        <f t="shared" ref="N7:N70" si="5">(M7*L7)*$J$2</f>
        <v>2027265.1224</v>
      </c>
      <c r="O7" s="5">
        <f t="shared" ref="O7:O70" si="6">IF(AND(RIGHT(J7,1)="O",I7="Austria"),10%,0)*N7</f>
        <v>0</v>
      </c>
      <c r="P7" s="5">
        <f t="shared" ref="P7:P70" si="7">(N7-O7)*$J$3</f>
        <v>385180.37325599999</v>
      </c>
      <c r="Q7" s="5">
        <f t="shared" ref="Q7:Q70" si="8">ROUND((N7-O7)+P7,0)</f>
        <v>2412445</v>
      </c>
    </row>
    <row r="8" spans="2:17" x14ac:dyDescent="0.25">
      <c r="B8" s="2" t="s">
        <v>14</v>
      </c>
      <c r="C8" s="3" t="s">
        <v>228</v>
      </c>
      <c r="D8" s="3" t="str">
        <f t="shared" si="0"/>
        <v>Bon App'</v>
      </c>
      <c r="E8" s="3" t="str">
        <f t="shared" si="1"/>
        <v>Bon</v>
      </c>
      <c r="F8" s="3" t="str">
        <f t="shared" si="2"/>
        <v>App'</v>
      </c>
      <c r="G8" s="3" t="str">
        <f t="shared" si="3"/>
        <v>BON</v>
      </c>
      <c r="H8" s="3" t="str">
        <f t="shared" si="4"/>
        <v>app'</v>
      </c>
      <c r="I8" s="3" t="s">
        <v>219</v>
      </c>
      <c r="J8" s="3" t="s">
        <v>15</v>
      </c>
      <c r="K8" s="3" t="s">
        <v>168</v>
      </c>
      <c r="L8" s="4">
        <v>350.64</v>
      </c>
      <c r="M8" s="3">
        <v>10</v>
      </c>
      <c r="N8" s="5">
        <f t="shared" si="5"/>
        <v>2876405.1119999997</v>
      </c>
      <c r="O8" s="5">
        <f t="shared" si="6"/>
        <v>0</v>
      </c>
      <c r="P8" s="5">
        <f t="shared" si="7"/>
        <v>546516.97127999994</v>
      </c>
      <c r="Q8" s="5">
        <f t="shared" si="8"/>
        <v>3422922</v>
      </c>
    </row>
    <row r="9" spans="2:17" x14ac:dyDescent="0.25">
      <c r="B9" s="2" t="s">
        <v>16</v>
      </c>
      <c r="C9" s="3" t="s">
        <v>229</v>
      </c>
      <c r="D9" s="3" t="str">
        <f t="shared" si="0"/>
        <v>Save-A-Lot Markets</v>
      </c>
      <c r="E9" s="3" t="str">
        <f t="shared" si="1"/>
        <v>Save-A-Lot</v>
      </c>
      <c r="F9" s="3" t="str">
        <f t="shared" si="2"/>
        <v>Markets</v>
      </c>
      <c r="G9" s="3" t="str">
        <f t="shared" si="3"/>
        <v>SAVE-A-LOT</v>
      </c>
      <c r="H9" s="3" t="str">
        <f t="shared" si="4"/>
        <v>markets</v>
      </c>
      <c r="I9" s="3" t="s">
        <v>221</v>
      </c>
      <c r="J9" s="3" t="s">
        <v>17</v>
      </c>
      <c r="K9" s="3" t="s">
        <v>169</v>
      </c>
      <c r="L9" s="4">
        <v>352.69</v>
      </c>
      <c r="M9" s="3">
        <v>10</v>
      </c>
      <c r="N9" s="5">
        <f t="shared" si="5"/>
        <v>2893221.8770000003</v>
      </c>
      <c r="O9" s="5">
        <f t="shared" si="6"/>
        <v>0</v>
      </c>
      <c r="P9" s="5">
        <f t="shared" si="7"/>
        <v>549712.1566300001</v>
      </c>
      <c r="Q9" s="5">
        <f t="shared" si="8"/>
        <v>3442934</v>
      </c>
    </row>
    <row r="10" spans="2:17" x14ac:dyDescent="0.25">
      <c r="B10" s="2" t="s">
        <v>18</v>
      </c>
      <c r="C10" s="3" t="s">
        <v>227</v>
      </c>
      <c r="D10" s="3" t="str">
        <f t="shared" si="0"/>
        <v>Ernst Handel</v>
      </c>
      <c r="E10" s="3" t="str">
        <f t="shared" si="1"/>
        <v>Ernst</v>
      </c>
      <c r="F10" s="3" t="str">
        <f t="shared" si="2"/>
        <v>Handel</v>
      </c>
      <c r="G10" s="3" t="str">
        <f t="shared" si="3"/>
        <v>ERNST</v>
      </c>
      <c r="H10" s="3" t="str">
        <f t="shared" si="4"/>
        <v>handel</v>
      </c>
      <c r="I10" s="3" t="s">
        <v>220</v>
      </c>
      <c r="J10" s="3" t="s">
        <v>19</v>
      </c>
      <c r="K10" s="3" t="s">
        <v>170</v>
      </c>
      <c r="L10" s="4">
        <v>351.53</v>
      </c>
      <c r="M10" s="3">
        <v>12</v>
      </c>
      <c r="N10" s="5">
        <f t="shared" si="5"/>
        <v>3460447.2588</v>
      </c>
      <c r="O10" s="5">
        <f t="shared" si="6"/>
        <v>0</v>
      </c>
      <c r="P10" s="5">
        <f t="shared" si="7"/>
        <v>657484.97917199996</v>
      </c>
      <c r="Q10" s="5">
        <f t="shared" si="8"/>
        <v>4117932</v>
      </c>
    </row>
    <row r="11" spans="2:17" x14ac:dyDescent="0.25">
      <c r="B11" s="2" t="s">
        <v>20</v>
      </c>
      <c r="C11" s="3" t="s">
        <v>230</v>
      </c>
      <c r="D11" s="3" t="str">
        <f t="shared" si="0"/>
        <v>Piccolo Und Mehr</v>
      </c>
      <c r="E11" s="3" t="str">
        <f t="shared" si="1"/>
        <v>Piccolo</v>
      </c>
      <c r="F11" s="3" t="str">
        <f t="shared" si="2"/>
        <v>Und Mehr</v>
      </c>
      <c r="G11" s="3" t="str">
        <f t="shared" si="3"/>
        <v>PICCOLO</v>
      </c>
      <c r="H11" s="3" t="str">
        <f t="shared" si="4"/>
        <v>und mehr</v>
      </c>
      <c r="I11" s="3" t="s">
        <v>220</v>
      </c>
      <c r="J11" s="3" t="s">
        <v>21</v>
      </c>
      <c r="K11" s="3" t="s">
        <v>171</v>
      </c>
      <c r="L11" s="4">
        <v>360.63</v>
      </c>
      <c r="M11" s="3">
        <v>12</v>
      </c>
      <c r="N11" s="5">
        <f t="shared" si="5"/>
        <v>3550027.2947999998</v>
      </c>
      <c r="O11" s="5">
        <f t="shared" si="6"/>
        <v>0</v>
      </c>
      <c r="P11" s="5">
        <f t="shared" si="7"/>
        <v>674505.18601199996</v>
      </c>
      <c r="Q11" s="5">
        <f t="shared" si="8"/>
        <v>4224532</v>
      </c>
    </row>
    <row r="12" spans="2:17" x14ac:dyDescent="0.25">
      <c r="B12" s="2" t="s">
        <v>22</v>
      </c>
      <c r="C12" s="3" t="s">
        <v>229</v>
      </c>
      <c r="D12" s="3" t="str">
        <f t="shared" si="0"/>
        <v>Save-A-Lot Markets</v>
      </c>
      <c r="E12" s="3" t="str">
        <f t="shared" si="1"/>
        <v>Save-A-Lot</v>
      </c>
      <c r="F12" s="3" t="str">
        <f t="shared" si="2"/>
        <v>Markets</v>
      </c>
      <c r="G12" s="3" t="str">
        <f t="shared" si="3"/>
        <v>SAVE-A-LOT</v>
      </c>
      <c r="H12" s="3" t="str">
        <f t="shared" si="4"/>
        <v>markets</v>
      </c>
      <c r="I12" s="3" t="s">
        <v>221</v>
      </c>
      <c r="J12" s="3" t="s">
        <v>23</v>
      </c>
      <c r="K12" s="3" t="s">
        <v>172</v>
      </c>
      <c r="L12" s="4">
        <v>487.57</v>
      </c>
      <c r="M12" s="3">
        <v>12</v>
      </c>
      <c r="N12" s="5">
        <f t="shared" si="5"/>
        <v>4799619.5772000002</v>
      </c>
      <c r="O12" s="5">
        <f t="shared" si="6"/>
        <v>0</v>
      </c>
      <c r="P12" s="5">
        <f t="shared" si="7"/>
        <v>911927.71966800001</v>
      </c>
      <c r="Q12" s="5">
        <f t="shared" si="8"/>
        <v>5711547</v>
      </c>
    </row>
    <row r="13" spans="2:17" x14ac:dyDescent="0.25">
      <c r="B13" s="2" t="s">
        <v>24</v>
      </c>
      <c r="C13" s="3" t="s">
        <v>231</v>
      </c>
      <c r="D13" s="3" t="str">
        <f t="shared" si="0"/>
        <v>Queen Cozinha</v>
      </c>
      <c r="E13" s="3" t="str">
        <f t="shared" si="1"/>
        <v>Queen</v>
      </c>
      <c r="F13" s="3" t="str">
        <f t="shared" si="2"/>
        <v>Cozinha</v>
      </c>
      <c r="G13" s="3" t="str">
        <f t="shared" si="3"/>
        <v>QUEEN</v>
      </c>
      <c r="H13" s="3" t="str">
        <f t="shared" si="4"/>
        <v>cozinha</v>
      </c>
      <c r="I13" s="3" t="s">
        <v>222</v>
      </c>
      <c r="J13" s="3" t="s">
        <v>25</v>
      </c>
      <c r="K13" s="3" t="s">
        <v>173</v>
      </c>
      <c r="L13" s="4">
        <v>890.78</v>
      </c>
      <c r="M13" s="3">
        <v>12</v>
      </c>
      <c r="N13" s="5">
        <f t="shared" si="5"/>
        <v>8768802.6888000015</v>
      </c>
      <c r="O13" s="5">
        <f t="shared" si="6"/>
        <v>0</v>
      </c>
      <c r="P13" s="5">
        <f t="shared" si="7"/>
        <v>1666072.5108720004</v>
      </c>
      <c r="Q13" s="5">
        <f t="shared" si="8"/>
        <v>10434875</v>
      </c>
    </row>
    <row r="14" spans="2:17" x14ac:dyDescent="0.25">
      <c r="B14" s="2" t="s">
        <v>26</v>
      </c>
      <c r="C14" s="3" t="s">
        <v>227</v>
      </c>
      <c r="D14" s="3" t="str">
        <f t="shared" si="0"/>
        <v>Ernst Handel</v>
      </c>
      <c r="E14" s="3" t="str">
        <f t="shared" si="1"/>
        <v>Ernst</v>
      </c>
      <c r="F14" s="3" t="str">
        <f t="shared" si="2"/>
        <v>Handel</v>
      </c>
      <c r="G14" s="3" t="str">
        <f t="shared" si="3"/>
        <v>ERNST</v>
      </c>
      <c r="H14" s="3" t="str">
        <f t="shared" si="4"/>
        <v>handel</v>
      </c>
      <c r="I14" s="3" t="s">
        <v>220</v>
      </c>
      <c r="J14" s="3" t="s">
        <v>27</v>
      </c>
      <c r="K14" s="3" t="s">
        <v>174</v>
      </c>
      <c r="L14" s="4">
        <v>477.9</v>
      </c>
      <c r="M14" s="3">
        <v>13</v>
      </c>
      <c r="N14" s="5">
        <f t="shared" si="5"/>
        <v>5096464.1909999996</v>
      </c>
      <c r="O14" s="5">
        <f t="shared" si="6"/>
        <v>0</v>
      </c>
      <c r="P14" s="5">
        <f t="shared" si="7"/>
        <v>968328.19628999999</v>
      </c>
      <c r="Q14" s="5">
        <f t="shared" si="8"/>
        <v>6064792</v>
      </c>
    </row>
    <row r="15" spans="2:17" x14ac:dyDescent="0.25">
      <c r="B15" s="2" t="s">
        <v>28</v>
      </c>
      <c r="C15" s="3" t="s">
        <v>232</v>
      </c>
      <c r="D15" s="3" t="str">
        <f t="shared" si="0"/>
        <v>Mère Paillarde</v>
      </c>
      <c r="E15" s="3" t="str">
        <f t="shared" si="1"/>
        <v>Mère</v>
      </c>
      <c r="F15" s="3" t="str">
        <f t="shared" si="2"/>
        <v>Paillarde</v>
      </c>
      <c r="G15" s="3" t="str">
        <f t="shared" si="3"/>
        <v>MÈRE</v>
      </c>
      <c r="H15" s="3" t="str">
        <f t="shared" si="4"/>
        <v>paillarde</v>
      </c>
      <c r="I15" s="3" t="s">
        <v>223</v>
      </c>
      <c r="J15" s="3" t="s">
        <v>29</v>
      </c>
      <c r="K15" s="3" t="s">
        <v>175</v>
      </c>
      <c r="L15" s="4">
        <v>379.13</v>
      </c>
      <c r="M15" s="3">
        <v>15</v>
      </c>
      <c r="N15" s="5">
        <f t="shared" si="5"/>
        <v>4665175.6935000001</v>
      </c>
      <c r="O15" s="5">
        <f t="shared" si="6"/>
        <v>0</v>
      </c>
      <c r="P15" s="5">
        <f t="shared" si="7"/>
        <v>886383.38176500006</v>
      </c>
      <c r="Q15" s="5">
        <f t="shared" si="8"/>
        <v>5551559</v>
      </c>
    </row>
    <row r="16" spans="2:17" x14ac:dyDescent="0.25">
      <c r="B16" s="2" t="s">
        <v>30</v>
      </c>
      <c r="C16" s="3" t="s">
        <v>233</v>
      </c>
      <c r="D16" s="3" t="str">
        <f t="shared" si="0"/>
        <v>Suprêmes Délices</v>
      </c>
      <c r="E16" s="3" t="str">
        <f t="shared" si="1"/>
        <v>Suprêmes</v>
      </c>
      <c r="F16" s="3" t="str">
        <f t="shared" si="2"/>
        <v>Délices</v>
      </c>
      <c r="G16" s="3" t="str">
        <f t="shared" si="3"/>
        <v>SUPRÊMES</v>
      </c>
      <c r="H16" s="3" t="str">
        <f t="shared" si="4"/>
        <v>délices</v>
      </c>
      <c r="I16" s="3" t="s">
        <v>224</v>
      </c>
      <c r="J16" s="3" t="s">
        <v>29</v>
      </c>
      <c r="K16" s="3" t="s">
        <v>175</v>
      </c>
      <c r="L16" s="4">
        <v>424.3</v>
      </c>
      <c r="M16" s="3">
        <v>15</v>
      </c>
      <c r="N16" s="5">
        <f t="shared" si="5"/>
        <v>5220990.2850000001</v>
      </c>
      <c r="O16" s="5">
        <f t="shared" si="6"/>
        <v>0</v>
      </c>
      <c r="P16" s="5">
        <f t="shared" si="7"/>
        <v>991988.15415000007</v>
      </c>
      <c r="Q16" s="5">
        <f t="shared" si="8"/>
        <v>6212978</v>
      </c>
    </row>
    <row r="17" spans="2:17" x14ac:dyDescent="0.25">
      <c r="B17" s="2" t="s">
        <v>31</v>
      </c>
      <c r="C17" s="3" t="s">
        <v>226</v>
      </c>
      <c r="D17" s="3" t="str">
        <f t="shared" si="0"/>
        <v>Folies Gourmandes</v>
      </c>
      <c r="E17" s="3" t="str">
        <f t="shared" si="1"/>
        <v>Folies</v>
      </c>
      <c r="F17" s="3" t="str">
        <f t="shared" si="2"/>
        <v>Gourmandes</v>
      </c>
      <c r="G17" s="3" t="str">
        <f t="shared" si="3"/>
        <v>FOLIES</v>
      </c>
      <c r="H17" s="3" t="str">
        <f t="shared" si="4"/>
        <v>gourmandes</v>
      </c>
      <c r="I17" s="3" t="s">
        <v>219</v>
      </c>
      <c r="J17" s="3" t="s">
        <v>32</v>
      </c>
      <c r="K17" s="3" t="s">
        <v>176</v>
      </c>
      <c r="L17" s="4">
        <v>487.38</v>
      </c>
      <c r="M17" s="3">
        <v>15</v>
      </c>
      <c r="N17" s="5">
        <f t="shared" si="5"/>
        <v>5997186.5310000004</v>
      </c>
      <c r="O17" s="5">
        <f t="shared" si="6"/>
        <v>0</v>
      </c>
      <c r="P17" s="5">
        <f t="shared" si="7"/>
        <v>1139465.4408900002</v>
      </c>
      <c r="Q17" s="5">
        <f t="shared" si="8"/>
        <v>7136652</v>
      </c>
    </row>
    <row r="18" spans="2:17" x14ac:dyDescent="0.25">
      <c r="B18" s="2" t="s">
        <v>33</v>
      </c>
      <c r="C18" s="3" t="s">
        <v>229</v>
      </c>
      <c r="D18" s="3" t="str">
        <f t="shared" si="0"/>
        <v>Save-A-Lot Markets</v>
      </c>
      <c r="E18" s="3" t="str">
        <f t="shared" si="1"/>
        <v>Save-A-Lot</v>
      </c>
      <c r="F18" s="3" t="str">
        <f t="shared" si="2"/>
        <v>Markets</v>
      </c>
      <c r="G18" s="3" t="str">
        <f t="shared" si="3"/>
        <v>SAVE-A-LOT</v>
      </c>
      <c r="H18" s="3" t="str">
        <f t="shared" si="4"/>
        <v>markets</v>
      </c>
      <c r="I18" s="3" t="s">
        <v>221</v>
      </c>
      <c r="J18" s="3" t="s">
        <v>15</v>
      </c>
      <c r="K18" s="3" t="s">
        <v>168</v>
      </c>
      <c r="L18" s="4">
        <v>657.54</v>
      </c>
      <c r="M18" s="3">
        <v>15</v>
      </c>
      <c r="N18" s="5">
        <f t="shared" si="5"/>
        <v>8090996.8229999989</v>
      </c>
      <c r="O18" s="5">
        <f t="shared" si="6"/>
        <v>0</v>
      </c>
      <c r="P18" s="5">
        <f t="shared" si="7"/>
        <v>1537289.3963699997</v>
      </c>
      <c r="Q18" s="5">
        <f t="shared" si="8"/>
        <v>9628286</v>
      </c>
    </row>
    <row r="19" spans="2:17" x14ac:dyDescent="0.25">
      <c r="B19" s="2" t="s">
        <v>34</v>
      </c>
      <c r="C19" s="3" t="s">
        <v>227</v>
      </c>
      <c r="D19" s="3" t="str">
        <f t="shared" si="0"/>
        <v>Ernst Handel</v>
      </c>
      <c r="E19" s="3" t="str">
        <f t="shared" si="1"/>
        <v>Ernst</v>
      </c>
      <c r="F19" s="3" t="str">
        <f t="shared" si="2"/>
        <v>Handel</v>
      </c>
      <c r="G19" s="3" t="str">
        <f t="shared" si="3"/>
        <v>ERNST</v>
      </c>
      <c r="H19" s="3" t="str">
        <f t="shared" si="4"/>
        <v>handel</v>
      </c>
      <c r="I19" s="3" t="s">
        <v>220</v>
      </c>
      <c r="J19" s="3" t="s">
        <v>35</v>
      </c>
      <c r="K19" s="3" t="s">
        <v>177</v>
      </c>
      <c r="L19" s="4">
        <v>351.53</v>
      </c>
      <c r="M19" s="3">
        <v>16</v>
      </c>
      <c r="N19" s="5">
        <f t="shared" si="5"/>
        <v>4613929.6783999996</v>
      </c>
      <c r="O19" s="5">
        <f t="shared" si="6"/>
        <v>461392.96784</v>
      </c>
      <c r="P19" s="5">
        <f t="shared" si="7"/>
        <v>788981.97500639991</v>
      </c>
      <c r="Q19" s="5">
        <f t="shared" si="8"/>
        <v>4941519</v>
      </c>
    </row>
    <row r="20" spans="2:17" x14ac:dyDescent="0.25">
      <c r="B20" s="2" t="s">
        <v>36</v>
      </c>
      <c r="C20" s="3" t="s">
        <v>233</v>
      </c>
      <c r="D20" s="3" t="str">
        <f t="shared" si="0"/>
        <v>Suprêmes Délices</v>
      </c>
      <c r="E20" s="3" t="str">
        <f t="shared" si="1"/>
        <v>Suprêmes</v>
      </c>
      <c r="F20" s="3" t="str">
        <f t="shared" si="2"/>
        <v>Délices</v>
      </c>
      <c r="G20" s="3" t="str">
        <f t="shared" si="3"/>
        <v>SUPRÊMES</v>
      </c>
      <c r="H20" s="3" t="str">
        <f t="shared" si="4"/>
        <v>délices</v>
      </c>
      <c r="I20" s="3" t="s">
        <v>224</v>
      </c>
      <c r="J20" s="3" t="s">
        <v>37</v>
      </c>
      <c r="K20" s="3" t="s">
        <v>178</v>
      </c>
      <c r="L20" s="4">
        <v>424.3</v>
      </c>
      <c r="M20" s="3">
        <v>16</v>
      </c>
      <c r="N20" s="5">
        <f t="shared" si="5"/>
        <v>5569056.3040000005</v>
      </c>
      <c r="O20" s="5">
        <f t="shared" si="6"/>
        <v>0</v>
      </c>
      <c r="P20" s="5">
        <f t="shared" si="7"/>
        <v>1058120.6977600001</v>
      </c>
      <c r="Q20" s="5">
        <f t="shared" si="8"/>
        <v>6627177</v>
      </c>
    </row>
    <row r="21" spans="2:17" x14ac:dyDescent="0.25">
      <c r="B21" s="2" t="s">
        <v>38</v>
      </c>
      <c r="C21" s="3" t="s">
        <v>227</v>
      </c>
      <c r="D21" s="3" t="str">
        <f t="shared" si="0"/>
        <v>Ernst Handel</v>
      </c>
      <c r="E21" s="3" t="str">
        <f t="shared" si="1"/>
        <v>Ernst</v>
      </c>
      <c r="F21" s="3" t="str">
        <f t="shared" si="2"/>
        <v>Handel</v>
      </c>
      <c r="G21" s="3" t="str">
        <f t="shared" si="3"/>
        <v>ERNST</v>
      </c>
      <c r="H21" s="3" t="str">
        <f t="shared" si="4"/>
        <v>handel</v>
      </c>
      <c r="I21" s="3" t="s">
        <v>220</v>
      </c>
      <c r="J21" s="3" t="s">
        <v>39</v>
      </c>
      <c r="K21" s="3" t="s">
        <v>179</v>
      </c>
      <c r="L21" s="4">
        <v>353.07</v>
      </c>
      <c r="M21" s="3">
        <v>18</v>
      </c>
      <c r="N21" s="5">
        <f t="shared" si="5"/>
        <v>5213410.4358000001</v>
      </c>
      <c r="O21" s="5">
        <f t="shared" si="6"/>
        <v>521341.04358000006</v>
      </c>
      <c r="P21" s="5">
        <f t="shared" si="7"/>
        <v>891493.18452180002</v>
      </c>
      <c r="Q21" s="5">
        <f t="shared" si="8"/>
        <v>5583563</v>
      </c>
    </row>
    <row r="22" spans="2:17" x14ac:dyDescent="0.25">
      <c r="B22" s="2" t="s">
        <v>40</v>
      </c>
      <c r="C22" s="3" t="s">
        <v>229</v>
      </c>
      <c r="D22" s="3" t="str">
        <f t="shared" si="0"/>
        <v>Save-A-Lot Markets</v>
      </c>
      <c r="E22" s="3" t="str">
        <f t="shared" si="1"/>
        <v>Save-A-Lot</v>
      </c>
      <c r="F22" s="3" t="str">
        <f t="shared" si="2"/>
        <v>Markets</v>
      </c>
      <c r="G22" s="3" t="str">
        <f t="shared" si="3"/>
        <v>SAVE-A-LOT</v>
      </c>
      <c r="H22" s="3" t="str">
        <f t="shared" si="4"/>
        <v>markets</v>
      </c>
      <c r="I22" s="3" t="s">
        <v>221</v>
      </c>
      <c r="J22" s="3" t="s">
        <v>17</v>
      </c>
      <c r="K22" s="3" t="s">
        <v>169</v>
      </c>
      <c r="L22" s="4">
        <v>544.08000000000004</v>
      </c>
      <c r="M22" s="3">
        <v>18</v>
      </c>
      <c r="N22" s="5">
        <f t="shared" si="5"/>
        <v>8033852.6352000004</v>
      </c>
      <c r="O22" s="5">
        <f t="shared" si="6"/>
        <v>0</v>
      </c>
      <c r="P22" s="5">
        <f t="shared" si="7"/>
        <v>1526432.0006880001</v>
      </c>
      <c r="Q22" s="5">
        <f t="shared" si="8"/>
        <v>9560285</v>
      </c>
    </row>
    <row r="23" spans="2:17" x14ac:dyDescent="0.25">
      <c r="B23" s="2" t="s">
        <v>41</v>
      </c>
      <c r="C23" s="3" t="s">
        <v>227</v>
      </c>
      <c r="D23" s="3" t="str">
        <f t="shared" si="0"/>
        <v>Ernst Handel</v>
      </c>
      <c r="E23" s="3" t="str">
        <f t="shared" si="1"/>
        <v>Ernst</v>
      </c>
      <c r="F23" s="3" t="str">
        <f t="shared" si="2"/>
        <v>Handel</v>
      </c>
      <c r="G23" s="3" t="str">
        <f t="shared" si="3"/>
        <v>ERNST</v>
      </c>
      <c r="H23" s="3" t="str">
        <f t="shared" si="4"/>
        <v>handel</v>
      </c>
      <c r="I23" s="3" t="s">
        <v>220</v>
      </c>
      <c r="J23" s="3" t="s">
        <v>42</v>
      </c>
      <c r="K23" s="3" t="s">
        <v>180</v>
      </c>
      <c r="L23" s="4">
        <v>353.07</v>
      </c>
      <c r="M23" s="3">
        <v>20</v>
      </c>
      <c r="N23" s="5">
        <f t="shared" si="5"/>
        <v>5792678.2620000001</v>
      </c>
      <c r="O23" s="5">
        <f t="shared" si="6"/>
        <v>0</v>
      </c>
      <c r="P23" s="5">
        <f t="shared" si="7"/>
        <v>1100608.8697800001</v>
      </c>
      <c r="Q23" s="5">
        <f t="shared" si="8"/>
        <v>6893287</v>
      </c>
    </row>
    <row r="24" spans="2:17" x14ac:dyDescent="0.25">
      <c r="B24" s="2" t="s">
        <v>43</v>
      </c>
      <c r="C24" s="3" t="s">
        <v>232</v>
      </c>
      <c r="D24" s="3" t="str">
        <f t="shared" si="0"/>
        <v>Mère Paillarde</v>
      </c>
      <c r="E24" s="3" t="str">
        <f t="shared" si="1"/>
        <v>Mère</v>
      </c>
      <c r="F24" s="3" t="str">
        <f t="shared" si="2"/>
        <v>Paillarde</v>
      </c>
      <c r="G24" s="3" t="str">
        <f t="shared" si="3"/>
        <v>MÈRE</v>
      </c>
      <c r="H24" s="3" t="str">
        <f t="shared" si="4"/>
        <v>paillarde</v>
      </c>
      <c r="I24" s="3" t="s">
        <v>223</v>
      </c>
      <c r="J24" s="3" t="s">
        <v>44</v>
      </c>
      <c r="K24" s="3" t="s">
        <v>181</v>
      </c>
      <c r="L24" s="4">
        <v>379.13</v>
      </c>
      <c r="M24" s="3">
        <v>20</v>
      </c>
      <c r="N24" s="5">
        <f t="shared" si="5"/>
        <v>6220234.2580000004</v>
      </c>
      <c r="O24" s="5">
        <f t="shared" si="6"/>
        <v>0</v>
      </c>
      <c r="P24" s="5">
        <f t="shared" si="7"/>
        <v>1181844.50902</v>
      </c>
      <c r="Q24" s="5">
        <f t="shared" si="8"/>
        <v>7402079</v>
      </c>
    </row>
    <row r="25" spans="2:17" x14ac:dyDescent="0.25">
      <c r="B25" s="2" t="s">
        <v>45</v>
      </c>
      <c r="C25" s="3" t="s">
        <v>234</v>
      </c>
      <c r="D25" s="3" t="str">
        <f t="shared" si="0"/>
        <v>Great Lakes Food Market</v>
      </c>
      <c r="E25" s="3" t="str">
        <f t="shared" si="1"/>
        <v>Great</v>
      </c>
      <c r="F25" s="3" t="str">
        <f t="shared" si="2"/>
        <v>Lakes Food Market</v>
      </c>
      <c r="G25" s="3" t="str">
        <f t="shared" si="3"/>
        <v>GREAT</v>
      </c>
      <c r="H25" s="3" t="str">
        <f t="shared" si="4"/>
        <v>lakes food market</v>
      </c>
      <c r="I25" s="3" t="s">
        <v>221</v>
      </c>
      <c r="J25" s="3" t="s">
        <v>46</v>
      </c>
      <c r="K25" s="3" t="s">
        <v>182</v>
      </c>
      <c r="L25" s="4">
        <v>719.78</v>
      </c>
      <c r="M25" s="3">
        <v>20</v>
      </c>
      <c r="N25" s="5">
        <f t="shared" si="5"/>
        <v>11809142.547999999</v>
      </c>
      <c r="O25" s="5">
        <f t="shared" si="6"/>
        <v>0</v>
      </c>
      <c r="P25" s="5">
        <f t="shared" si="7"/>
        <v>2243737.0841199998</v>
      </c>
      <c r="Q25" s="5">
        <f t="shared" si="8"/>
        <v>14052880</v>
      </c>
    </row>
    <row r="26" spans="2:17" x14ac:dyDescent="0.25">
      <c r="B26" s="2" t="s">
        <v>47</v>
      </c>
      <c r="C26" s="3" t="s">
        <v>229</v>
      </c>
      <c r="D26" s="3" t="str">
        <f t="shared" si="0"/>
        <v>Save-A-Lot Markets</v>
      </c>
      <c r="E26" s="3" t="str">
        <f t="shared" si="1"/>
        <v>Save-A-Lot</v>
      </c>
      <c r="F26" s="3" t="str">
        <f t="shared" si="2"/>
        <v>Markets</v>
      </c>
      <c r="G26" s="3" t="str">
        <f t="shared" si="3"/>
        <v>SAVE-A-LOT</v>
      </c>
      <c r="H26" s="3" t="str">
        <f t="shared" si="4"/>
        <v>markets</v>
      </c>
      <c r="I26" s="3" t="s">
        <v>221</v>
      </c>
      <c r="J26" s="3" t="s">
        <v>48</v>
      </c>
      <c r="K26" s="3" t="s">
        <v>183</v>
      </c>
      <c r="L26" s="4">
        <v>352.69</v>
      </c>
      <c r="M26" s="3">
        <v>24</v>
      </c>
      <c r="N26" s="5">
        <f t="shared" si="5"/>
        <v>6943732.5048000002</v>
      </c>
      <c r="O26" s="5">
        <f t="shared" si="6"/>
        <v>0</v>
      </c>
      <c r="P26" s="5">
        <f t="shared" si="7"/>
        <v>1319309.175912</v>
      </c>
      <c r="Q26" s="5">
        <f t="shared" si="8"/>
        <v>8263042</v>
      </c>
    </row>
    <row r="27" spans="2:17" x14ac:dyDescent="0.25">
      <c r="B27" s="2" t="s">
        <v>49</v>
      </c>
      <c r="C27" s="3" t="s">
        <v>227</v>
      </c>
      <c r="D27" s="3" t="str">
        <f t="shared" si="0"/>
        <v>Ernst Handel</v>
      </c>
      <c r="E27" s="3" t="str">
        <f t="shared" si="1"/>
        <v>Ernst</v>
      </c>
      <c r="F27" s="3" t="str">
        <f t="shared" si="2"/>
        <v>Handel</v>
      </c>
      <c r="G27" s="3" t="str">
        <f t="shared" si="3"/>
        <v>ERNST</v>
      </c>
      <c r="H27" s="3" t="str">
        <f t="shared" si="4"/>
        <v>handel</v>
      </c>
      <c r="I27" s="3" t="s">
        <v>220</v>
      </c>
      <c r="J27" s="3" t="s">
        <v>50</v>
      </c>
      <c r="K27" s="3" t="s">
        <v>184</v>
      </c>
      <c r="L27" s="4">
        <v>353.07</v>
      </c>
      <c r="M27" s="3">
        <v>24</v>
      </c>
      <c r="N27" s="5">
        <f t="shared" si="5"/>
        <v>6951213.9144000001</v>
      </c>
      <c r="O27" s="5">
        <f t="shared" si="6"/>
        <v>0</v>
      </c>
      <c r="P27" s="5">
        <f t="shared" si="7"/>
        <v>1320730.6437359999</v>
      </c>
      <c r="Q27" s="5">
        <f t="shared" si="8"/>
        <v>8271945</v>
      </c>
    </row>
    <row r="28" spans="2:17" x14ac:dyDescent="0.25">
      <c r="B28" s="2" t="s">
        <v>51</v>
      </c>
      <c r="C28" s="3" t="s">
        <v>227</v>
      </c>
      <c r="D28" s="3" t="str">
        <f t="shared" si="0"/>
        <v>Ernst Handel</v>
      </c>
      <c r="E28" s="3" t="str">
        <f t="shared" si="1"/>
        <v>Ernst</v>
      </c>
      <c r="F28" s="3" t="str">
        <f t="shared" si="2"/>
        <v>Handel</v>
      </c>
      <c r="G28" s="3" t="str">
        <f t="shared" si="3"/>
        <v>ERNST</v>
      </c>
      <c r="H28" s="3" t="str">
        <f t="shared" si="4"/>
        <v>handel</v>
      </c>
      <c r="I28" s="3" t="s">
        <v>220</v>
      </c>
      <c r="J28" s="3" t="s">
        <v>52</v>
      </c>
      <c r="K28" s="3" t="s">
        <v>185</v>
      </c>
      <c r="L28" s="4">
        <v>411.88</v>
      </c>
      <c r="M28" s="3">
        <v>24</v>
      </c>
      <c r="N28" s="5">
        <f t="shared" si="5"/>
        <v>8109060.4896</v>
      </c>
      <c r="O28" s="5">
        <f t="shared" si="6"/>
        <v>0</v>
      </c>
      <c r="P28" s="5">
        <f t="shared" si="7"/>
        <v>1540721.493024</v>
      </c>
      <c r="Q28" s="5">
        <f t="shared" si="8"/>
        <v>9649782</v>
      </c>
    </row>
    <row r="29" spans="2:17" x14ac:dyDescent="0.25">
      <c r="B29" s="2" t="s">
        <v>55</v>
      </c>
      <c r="C29" s="3" t="s">
        <v>235</v>
      </c>
      <c r="D29" s="3" t="str">
        <f t="shared" si="0"/>
        <v>White Clover Markets</v>
      </c>
      <c r="E29" s="3" t="str">
        <f t="shared" si="1"/>
        <v>White</v>
      </c>
      <c r="F29" s="3" t="str">
        <f t="shared" si="2"/>
        <v>Clover Markets</v>
      </c>
      <c r="G29" s="3" t="str">
        <f t="shared" si="3"/>
        <v>WHITE</v>
      </c>
      <c r="H29" s="3" t="str">
        <f t="shared" si="4"/>
        <v>clover markets</v>
      </c>
      <c r="I29" s="3" t="s">
        <v>221</v>
      </c>
      <c r="J29" s="3" t="s">
        <v>56</v>
      </c>
      <c r="K29" s="3" t="s">
        <v>186</v>
      </c>
      <c r="L29" s="4">
        <v>606.19000000000005</v>
      </c>
      <c r="M29" s="3">
        <v>25</v>
      </c>
      <c r="N29" s="5">
        <f t="shared" si="5"/>
        <v>12431896.067500003</v>
      </c>
      <c r="O29" s="5">
        <f t="shared" si="6"/>
        <v>0</v>
      </c>
      <c r="P29" s="5">
        <f t="shared" si="7"/>
        <v>2362060.2528250003</v>
      </c>
      <c r="Q29" s="5">
        <f t="shared" si="8"/>
        <v>14793956</v>
      </c>
    </row>
    <row r="30" spans="2:17" x14ac:dyDescent="0.25">
      <c r="B30" s="2" t="s">
        <v>57</v>
      </c>
      <c r="C30" s="3" t="s">
        <v>227</v>
      </c>
      <c r="D30" s="3" t="str">
        <f t="shared" si="0"/>
        <v>Ernst Handel</v>
      </c>
      <c r="E30" s="3" t="str">
        <f t="shared" si="1"/>
        <v>Ernst</v>
      </c>
      <c r="F30" s="3" t="str">
        <f t="shared" si="2"/>
        <v>Handel</v>
      </c>
      <c r="G30" s="3" t="str">
        <f t="shared" si="3"/>
        <v>ERNST</v>
      </c>
      <c r="H30" s="3" t="str">
        <f t="shared" si="4"/>
        <v>handel</v>
      </c>
      <c r="I30" s="3" t="s">
        <v>220</v>
      </c>
      <c r="J30" s="3" t="s">
        <v>44</v>
      </c>
      <c r="K30" s="3" t="s">
        <v>181</v>
      </c>
      <c r="L30" s="4">
        <v>754.26</v>
      </c>
      <c r="M30" s="3">
        <v>25</v>
      </c>
      <c r="N30" s="5">
        <f t="shared" si="5"/>
        <v>15468552.645000001</v>
      </c>
      <c r="O30" s="5">
        <f t="shared" si="6"/>
        <v>0</v>
      </c>
      <c r="P30" s="5">
        <f t="shared" si="7"/>
        <v>2939025.0025500003</v>
      </c>
      <c r="Q30" s="5">
        <f t="shared" si="8"/>
        <v>18407578</v>
      </c>
    </row>
    <row r="31" spans="2:17" x14ac:dyDescent="0.25">
      <c r="B31" s="2" t="s">
        <v>58</v>
      </c>
      <c r="C31" s="3" t="s">
        <v>227</v>
      </c>
      <c r="D31" s="3" t="str">
        <f t="shared" si="0"/>
        <v>Ernst Handel</v>
      </c>
      <c r="E31" s="3" t="str">
        <f t="shared" si="1"/>
        <v>Ernst</v>
      </c>
      <c r="F31" s="3" t="str">
        <f t="shared" si="2"/>
        <v>Handel</v>
      </c>
      <c r="G31" s="3" t="str">
        <f t="shared" si="3"/>
        <v>ERNST</v>
      </c>
      <c r="H31" s="3" t="str">
        <f t="shared" si="4"/>
        <v>handel</v>
      </c>
      <c r="I31" s="3" t="s">
        <v>220</v>
      </c>
      <c r="J31" s="3" t="s">
        <v>50</v>
      </c>
      <c r="K31" s="3" t="s">
        <v>184</v>
      </c>
      <c r="L31" s="4">
        <v>351.53</v>
      </c>
      <c r="M31" s="3">
        <v>27</v>
      </c>
      <c r="N31" s="5">
        <f t="shared" si="5"/>
        <v>7786006.3322999999</v>
      </c>
      <c r="O31" s="5">
        <f t="shared" si="6"/>
        <v>0</v>
      </c>
      <c r="P31" s="5">
        <f t="shared" si="7"/>
        <v>1479341.2031370001</v>
      </c>
      <c r="Q31" s="5">
        <f t="shared" si="8"/>
        <v>9265348</v>
      </c>
    </row>
    <row r="32" spans="2:17" x14ac:dyDescent="0.25">
      <c r="B32" s="2" t="s">
        <v>59</v>
      </c>
      <c r="C32" s="3" t="s">
        <v>236</v>
      </c>
      <c r="D32" s="3" t="str">
        <f t="shared" si="0"/>
        <v>Rattlesnake Canyon Grocery</v>
      </c>
      <c r="E32" s="3" t="str">
        <f t="shared" si="1"/>
        <v>Rattlesnake</v>
      </c>
      <c r="F32" s="3" t="str">
        <f t="shared" si="2"/>
        <v>Canyon Grocery</v>
      </c>
      <c r="G32" s="3" t="str">
        <f t="shared" si="3"/>
        <v>RATTLESNAKE</v>
      </c>
      <c r="H32" s="3" t="str">
        <f t="shared" si="4"/>
        <v>canyon grocery</v>
      </c>
      <c r="I32" s="3" t="s">
        <v>221</v>
      </c>
      <c r="J32" s="3" t="s">
        <v>42</v>
      </c>
      <c r="K32" s="3" t="s">
        <v>180</v>
      </c>
      <c r="L32" s="4">
        <v>708.95</v>
      </c>
      <c r="M32" s="3">
        <v>28</v>
      </c>
      <c r="N32" s="5">
        <f t="shared" si="5"/>
        <v>16284042.698000003</v>
      </c>
      <c r="O32" s="5">
        <f t="shared" si="6"/>
        <v>0</v>
      </c>
      <c r="P32" s="5">
        <f t="shared" si="7"/>
        <v>3093968.1126200007</v>
      </c>
      <c r="Q32" s="5">
        <f t="shared" si="8"/>
        <v>19378011</v>
      </c>
    </row>
    <row r="33" spans="2:17" x14ac:dyDescent="0.25">
      <c r="B33" s="2" t="s">
        <v>60</v>
      </c>
      <c r="C33" s="3" t="s">
        <v>229</v>
      </c>
      <c r="D33" s="3" t="str">
        <f t="shared" si="0"/>
        <v>Save-A-Lot Markets</v>
      </c>
      <c r="E33" s="3" t="str">
        <f t="shared" si="1"/>
        <v>Save-A-Lot</v>
      </c>
      <c r="F33" s="3" t="str">
        <f t="shared" si="2"/>
        <v>Markets</v>
      </c>
      <c r="G33" s="3" t="str">
        <f t="shared" si="3"/>
        <v>SAVE-A-LOT</v>
      </c>
      <c r="H33" s="3" t="str">
        <f t="shared" si="4"/>
        <v>markets</v>
      </c>
      <c r="I33" s="3" t="s">
        <v>221</v>
      </c>
      <c r="J33" s="3" t="s">
        <v>61</v>
      </c>
      <c r="K33" s="3" t="s">
        <v>187</v>
      </c>
      <c r="L33" s="4">
        <v>352.69</v>
      </c>
      <c r="M33" s="3">
        <v>30</v>
      </c>
      <c r="N33" s="5">
        <f t="shared" si="5"/>
        <v>8679665.631000001</v>
      </c>
      <c r="O33" s="5">
        <f t="shared" si="6"/>
        <v>0</v>
      </c>
      <c r="P33" s="5">
        <f t="shared" si="7"/>
        <v>1649136.4698900003</v>
      </c>
      <c r="Q33" s="5">
        <f t="shared" si="8"/>
        <v>10328802</v>
      </c>
    </row>
    <row r="34" spans="2:17" x14ac:dyDescent="0.25">
      <c r="B34" s="2" t="s">
        <v>62</v>
      </c>
      <c r="C34" s="3" t="s">
        <v>227</v>
      </c>
      <c r="D34" s="3" t="str">
        <f t="shared" si="0"/>
        <v>Ernst Handel</v>
      </c>
      <c r="E34" s="3" t="str">
        <f t="shared" si="1"/>
        <v>Ernst</v>
      </c>
      <c r="F34" s="3" t="str">
        <f t="shared" si="2"/>
        <v>Handel</v>
      </c>
      <c r="G34" s="3" t="str">
        <f t="shared" si="3"/>
        <v>ERNST</v>
      </c>
      <c r="H34" s="3" t="str">
        <f t="shared" si="4"/>
        <v>handel</v>
      </c>
      <c r="I34" s="3" t="s">
        <v>220</v>
      </c>
      <c r="J34" s="3" t="s">
        <v>46</v>
      </c>
      <c r="K34" s="3" t="s">
        <v>182</v>
      </c>
      <c r="L34" s="4">
        <v>353.07</v>
      </c>
      <c r="M34" s="3">
        <v>30</v>
      </c>
      <c r="N34" s="5">
        <f t="shared" si="5"/>
        <v>8689017.3930000011</v>
      </c>
      <c r="O34" s="5">
        <f t="shared" si="6"/>
        <v>0</v>
      </c>
      <c r="P34" s="5">
        <f t="shared" si="7"/>
        <v>1650913.3046700002</v>
      </c>
      <c r="Q34" s="5">
        <f t="shared" si="8"/>
        <v>10339931</v>
      </c>
    </row>
    <row r="35" spans="2:17" x14ac:dyDescent="0.25">
      <c r="B35" s="2" t="s">
        <v>63</v>
      </c>
      <c r="C35" s="3" t="s">
        <v>232</v>
      </c>
      <c r="D35" s="3" t="str">
        <f t="shared" si="0"/>
        <v>Mère Paillarde</v>
      </c>
      <c r="E35" s="3" t="str">
        <f t="shared" si="1"/>
        <v>Mère</v>
      </c>
      <c r="F35" s="3" t="str">
        <f t="shared" si="2"/>
        <v>Paillarde</v>
      </c>
      <c r="G35" s="3" t="str">
        <f t="shared" si="3"/>
        <v>MÈRE</v>
      </c>
      <c r="H35" s="3" t="str">
        <f t="shared" si="4"/>
        <v>paillarde</v>
      </c>
      <c r="I35" s="3" t="s">
        <v>223</v>
      </c>
      <c r="J35" s="3" t="s">
        <v>15</v>
      </c>
      <c r="K35" s="3" t="s">
        <v>168</v>
      </c>
      <c r="L35" s="4">
        <v>370.61</v>
      </c>
      <c r="M35" s="3">
        <v>30</v>
      </c>
      <c r="N35" s="5">
        <f t="shared" si="5"/>
        <v>9120675.0390000008</v>
      </c>
      <c r="O35" s="5">
        <f t="shared" si="6"/>
        <v>0</v>
      </c>
      <c r="P35" s="5">
        <f t="shared" si="7"/>
        <v>1732928.2574100001</v>
      </c>
      <c r="Q35" s="5">
        <f t="shared" si="8"/>
        <v>10853603</v>
      </c>
    </row>
    <row r="36" spans="2:17" x14ac:dyDescent="0.25">
      <c r="B36" s="2" t="s">
        <v>64</v>
      </c>
      <c r="C36" s="3" t="s">
        <v>232</v>
      </c>
      <c r="D36" s="3" t="str">
        <f t="shared" si="0"/>
        <v>Mère Paillarde</v>
      </c>
      <c r="E36" s="3" t="str">
        <f t="shared" si="1"/>
        <v>Mère</v>
      </c>
      <c r="F36" s="3" t="str">
        <f t="shared" si="2"/>
        <v>Paillarde</v>
      </c>
      <c r="G36" s="3" t="str">
        <f t="shared" si="3"/>
        <v>MÈRE</v>
      </c>
      <c r="H36" s="3" t="str">
        <f t="shared" si="4"/>
        <v>paillarde</v>
      </c>
      <c r="I36" s="3" t="s">
        <v>223</v>
      </c>
      <c r="J36" s="3" t="s">
        <v>46</v>
      </c>
      <c r="K36" s="3" t="s">
        <v>182</v>
      </c>
      <c r="L36" s="4">
        <v>379.13</v>
      </c>
      <c r="M36" s="3">
        <v>30</v>
      </c>
      <c r="N36" s="5">
        <f t="shared" si="5"/>
        <v>9330351.3870000001</v>
      </c>
      <c r="O36" s="5">
        <f t="shared" si="6"/>
        <v>0</v>
      </c>
      <c r="P36" s="5">
        <f t="shared" si="7"/>
        <v>1772766.7635300001</v>
      </c>
      <c r="Q36" s="5">
        <f t="shared" si="8"/>
        <v>11103118</v>
      </c>
    </row>
    <row r="37" spans="2:17" x14ac:dyDescent="0.25">
      <c r="B37" s="2" t="s">
        <v>65</v>
      </c>
      <c r="C37" s="3" t="s">
        <v>229</v>
      </c>
      <c r="D37" s="3" t="str">
        <f t="shared" si="0"/>
        <v>Save-A-Lot Markets</v>
      </c>
      <c r="E37" s="3" t="str">
        <f t="shared" si="1"/>
        <v>Save-A-Lot</v>
      </c>
      <c r="F37" s="3" t="str">
        <f t="shared" si="2"/>
        <v>Markets</v>
      </c>
      <c r="G37" s="3" t="str">
        <f t="shared" si="3"/>
        <v>SAVE-A-LOT</v>
      </c>
      <c r="H37" s="3" t="str">
        <f t="shared" si="4"/>
        <v>markets</v>
      </c>
      <c r="I37" s="3" t="s">
        <v>221</v>
      </c>
      <c r="J37" s="3" t="s">
        <v>66</v>
      </c>
      <c r="K37" s="3" t="s">
        <v>188</v>
      </c>
      <c r="L37" s="4">
        <v>388.98</v>
      </c>
      <c r="M37" s="3">
        <v>30</v>
      </c>
      <c r="N37" s="5">
        <f t="shared" si="5"/>
        <v>9572758.9020000026</v>
      </c>
      <c r="O37" s="5">
        <f t="shared" si="6"/>
        <v>0</v>
      </c>
      <c r="P37" s="5">
        <f t="shared" si="7"/>
        <v>1818824.1913800004</v>
      </c>
      <c r="Q37" s="5">
        <f t="shared" si="8"/>
        <v>11391583</v>
      </c>
    </row>
    <row r="38" spans="2:17" x14ac:dyDescent="0.25">
      <c r="B38" s="2" t="s">
        <v>67</v>
      </c>
      <c r="C38" s="3" t="s">
        <v>229</v>
      </c>
      <c r="D38" s="3" t="str">
        <f t="shared" si="0"/>
        <v>Save-A-Lot Markets</v>
      </c>
      <c r="E38" s="3" t="str">
        <f t="shared" si="1"/>
        <v>Save-A-Lot</v>
      </c>
      <c r="F38" s="3" t="str">
        <f t="shared" si="2"/>
        <v>Markets</v>
      </c>
      <c r="G38" s="3" t="str">
        <f t="shared" si="3"/>
        <v>SAVE-A-LOT</v>
      </c>
      <c r="H38" s="3" t="str">
        <f t="shared" si="4"/>
        <v>markets</v>
      </c>
      <c r="I38" s="3" t="s">
        <v>221</v>
      </c>
      <c r="J38" s="3" t="s">
        <v>37</v>
      </c>
      <c r="K38" s="3" t="s">
        <v>178</v>
      </c>
      <c r="L38" s="4">
        <v>388.98</v>
      </c>
      <c r="M38" s="3">
        <v>30</v>
      </c>
      <c r="N38" s="5">
        <f t="shared" si="5"/>
        <v>9572758.9020000026</v>
      </c>
      <c r="O38" s="5">
        <f t="shared" si="6"/>
        <v>0</v>
      </c>
      <c r="P38" s="5">
        <f t="shared" si="7"/>
        <v>1818824.1913800004</v>
      </c>
      <c r="Q38" s="5">
        <f t="shared" si="8"/>
        <v>11391583</v>
      </c>
    </row>
    <row r="39" spans="2:17" x14ac:dyDescent="0.25">
      <c r="B39" s="2" t="s">
        <v>68</v>
      </c>
      <c r="C39" s="3" t="s">
        <v>229</v>
      </c>
      <c r="D39" s="3" t="str">
        <f t="shared" si="0"/>
        <v>Save-A-Lot Markets</v>
      </c>
      <c r="E39" s="3" t="str">
        <f t="shared" si="1"/>
        <v>Save-A-Lot</v>
      </c>
      <c r="F39" s="3" t="str">
        <f t="shared" si="2"/>
        <v>Markets</v>
      </c>
      <c r="G39" s="3" t="str">
        <f t="shared" si="3"/>
        <v>SAVE-A-LOT</v>
      </c>
      <c r="H39" s="3" t="str">
        <f t="shared" si="4"/>
        <v>markets</v>
      </c>
      <c r="I39" s="3" t="s">
        <v>221</v>
      </c>
      <c r="J39" s="3" t="s">
        <v>69</v>
      </c>
      <c r="K39" s="3" t="s">
        <v>189</v>
      </c>
      <c r="L39" s="4">
        <v>400.81</v>
      </c>
      <c r="M39" s="3">
        <v>30</v>
      </c>
      <c r="N39" s="5">
        <f t="shared" si="5"/>
        <v>9863894.0189999994</v>
      </c>
      <c r="O39" s="5">
        <f t="shared" si="6"/>
        <v>0</v>
      </c>
      <c r="P39" s="5">
        <f t="shared" si="7"/>
        <v>1874139.8636099999</v>
      </c>
      <c r="Q39" s="5">
        <f t="shared" si="8"/>
        <v>11738034</v>
      </c>
    </row>
    <row r="40" spans="2:17" x14ac:dyDescent="0.25">
      <c r="B40" s="2" t="s">
        <v>70</v>
      </c>
      <c r="C40" s="3" t="s">
        <v>227</v>
      </c>
      <c r="D40" s="3" t="str">
        <f t="shared" si="0"/>
        <v>Ernst Handel</v>
      </c>
      <c r="E40" s="3" t="str">
        <f t="shared" si="1"/>
        <v>Ernst</v>
      </c>
      <c r="F40" s="3" t="str">
        <f t="shared" si="2"/>
        <v>Handel</v>
      </c>
      <c r="G40" s="3" t="str">
        <f t="shared" si="3"/>
        <v>ERNST</v>
      </c>
      <c r="H40" s="3" t="str">
        <f t="shared" si="4"/>
        <v>handel</v>
      </c>
      <c r="I40" s="3" t="s">
        <v>220</v>
      </c>
      <c r="J40" s="3" t="s">
        <v>71</v>
      </c>
      <c r="K40" s="3" t="s">
        <v>190</v>
      </c>
      <c r="L40" s="4">
        <v>411.88</v>
      </c>
      <c r="M40" s="3">
        <v>30</v>
      </c>
      <c r="N40" s="5">
        <f t="shared" si="5"/>
        <v>10136325.612</v>
      </c>
      <c r="O40" s="5">
        <f t="shared" si="6"/>
        <v>0</v>
      </c>
      <c r="P40" s="5">
        <f t="shared" si="7"/>
        <v>1925901.86628</v>
      </c>
      <c r="Q40" s="5">
        <f t="shared" si="8"/>
        <v>12062227</v>
      </c>
    </row>
    <row r="41" spans="2:17" x14ac:dyDescent="0.25">
      <c r="B41" s="2" t="s">
        <v>72</v>
      </c>
      <c r="C41" s="3" t="s">
        <v>233</v>
      </c>
      <c r="D41" s="3" t="str">
        <f t="shared" si="0"/>
        <v>Suprêmes Délices</v>
      </c>
      <c r="E41" s="3" t="str">
        <f t="shared" si="1"/>
        <v>Suprêmes</v>
      </c>
      <c r="F41" s="3" t="str">
        <f t="shared" si="2"/>
        <v>Délices</v>
      </c>
      <c r="G41" s="3" t="str">
        <f t="shared" si="3"/>
        <v>SUPRÊMES</v>
      </c>
      <c r="H41" s="3" t="str">
        <f t="shared" si="4"/>
        <v>délices</v>
      </c>
      <c r="I41" s="3" t="s">
        <v>224</v>
      </c>
      <c r="J41" s="3" t="s">
        <v>73</v>
      </c>
      <c r="K41" s="3" t="s">
        <v>191</v>
      </c>
      <c r="L41" s="4">
        <v>424.3</v>
      </c>
      <c r="M41" s="3">
        <v>30</v>
      </c>
      <c r="N41" s="5">
        <f t="shared" si="5"/>
        <v>10441980.57</v>
      </c>
      <c r="O41" s="5">
        <f t="shared" si="6"/>
        <v>0</v>
      </c>
      <c r="P41" s="5">
        <f t="shared" si="7"/>
        <v>1983976.3083000001</v>
      </c>
      <c r="Q41" s="5">
        <f t="shared" si="8"/>
        <v>12425957</v>
      </c>
    </row>
    <row r="42" spans="2:17" x14ac:dyDescent="0.25">
      <c r="B42" s="2" t="s">
        <v>74</v>
      </c>
      <c r="C42" s="3" t="s">
        <v>227</v>
      </c>
      <c r="D42" s="3" t="str">
        <f t="shared" si="0"/>
        <v>Ernst Handel</v>
      </c>
      <c r="E42" s="3" t="str">
        <f t="shared" si="1"/>
        <v>Ernst</v>
      </c>
      <c r="F42" s="3" t="str">
        <f t="shared" si="2"/>
        <v>Handel</v>
      </c>
      <c r="G42" s="3" t="str">
        <f t="shared" si="3"/>
        <v>ERNST</v>
      </c>
      <c r="H42" s="3" t="str">
        <f t="shared" si="4"/>
        <v>handel</v>
      </c>
      <c r="I42" s="3" t="s">
        <v>220</v>
      </c>
      <c r="J42" s="3" t="s">
        <v>75</v>
      </c>
      <c r="K42" s="3" t="s">
        <v>192</v>
      </c>
      <c r="L42" s="4">
        <v>458.78</v>
      </c>
      <c r="M42" s="3">
        <v>30</v>
      </c>
      <c r="N42" s="5">
        <f t="shared" si="5"/>
        <v>11290529.922</v>
      </c>
      <c r="O42" s="5">
        <f t="shared" si="6"/>
        <v>0</v>
      </c>
      <c r="P42" s="5">
        <f t="shared" si="7"/>
        <v>2145200.68518</v>
      </c>
      <c r="Q42" s="5">
        <f t="shared" si="8"/>
        <v>13435731</v>
      </c>
    </row>
    <row r="43" spans="2:17" x14ac:dyDescent="0.25">
      <c r="B43" s="2" t="s">
        <v>76</v>
      </c>
      <c r="C43" s="3" t="s">
        <v>235</v>
      </c>
      <c r="D43" s="3" t="str">
        <f t="shared" si="0"/>
        <v>White Clover Markets</v>
      </c>
      <c r="E43" s="3" t="str">
        <f t="shared" si="1"/>
        <v>White</v>
      </c>
      <c r="F43" s="3" t="str">
        <f t="shared" si="2"/>
        <v>Clover Markets</v>
      </c>
      <c r="G43" s="3" t="str">
        <f t="shared" si="3"/>
        <v>WHITE</v>
      </c>
      <c r="H43" s="3" t="str">
        <f t="shared" si="4"/>
        <v>clover markets</v>
      </c>
      <c r="I43" s="3" t="s">
        <v>221</v>
      </c>
      <c r="J43" s="3" t="s">
        <v>25</v>
      </c>
      <c r="K43" s="3" t="s">
        <v>173</v>
      </c>
      <c r="L43" s="4">
        <v>606.19000000000005</v>
      </c>
      <c r="M43" s="3">
        <v>30</v>
      </c>
      <c r="N43" s="5">
        <f t="shared" si="5"/>
        <v>14918275.281000001</v>
      </c>
      <c r="O43" s="5">
        <f t="shared" si="6"/>
        <v>0</v>
      </c>
      <c r="P43" s="5">
        <f t="shared" si="7"/>
        <v>2834472.3033900005</v>
      </c>
      <c r="Q43" s="5">
        <f t="shared" si="8"/>
        <v>17752748</v>
      </c>
    </row>
    <row r="44" spans="2:17" x14ac:dyDescent="0.25">
      <c r="B44" s="2" t="s">
        <v>77</v>
      </c>
      <c r="C44" s="3" t="s">
        <v>236</v>
      </c>
      <c r="D44" s="3" t="str">
        <f t="shared" si="0"/>
        <v>Rattlesnake Canyon Grocery</v>
      </c>
      <c r="E44" s="3" t="str">
        <f t="shared" si="1"/>
        <v>Rattlesnake</v>
      </c>
      <c r="F44" s="3" t="str">
        <f t="shared" si="2"/>
        <v>Canyon Grocery</v>
      </c>
      <c r="G44" s="3" t="str">
        <f t="shared" si="3"/>
        <v>RATTLESNAKE</v>
      </c>
      <c r="H44" s="3" t="str">
        <f t="shared" si="4"/>
        <v>canyon grocery</v>
      </c>
      <c r="I44" s="3" t="s">
        <v>221</v>
      </c>
      <c r="J44" s="3" t="s">
        <v>78</v>
      </c>
      <c r="K44" s="3" t="s">
        <v>193</v>
      </c>
      <c r="L44" s="4">
        <v>708.95</v>
      </c>
      <c r="M44" s="3">
        <v>30</v>
      </c>
      <c r="N44" s="5">
        <f t="shared" si="5"/>
        <v>17447188.605</v>
      </c>
      <c r="O44" s="5">
        <f t="shared" si="6"/>
        <v>0</v>
      </c>
      <c r="P44" s="5">
        <f t="shared" si="7"/>
        <v>3314965.83495</v>
      </c>
      <c r="Q44" s="5">
        <f t="shared" si="8"/>
        <v>20762154</v>
      </c>
    </row>
    <row r="45" spans="2:17" x14ac:dyDescent="0.25">
      <c r="B45" s="2" t="s">
        <v>79</v>
      </c>
      <c r="C45" s="3" t="s">
        <v>236</v>
      </c>
      <c r="D45" s="3" t="str">
        <f t="shared" si="0"/>
        <v>Rattlesnake Canyon Grocery</v>
      </c>
      <c r="E45" s="3" t="str">
        <f t="shared" si="1"/>
        <v>Rattlesnake</v>
      </c>
      <c r="F45" s="3" t="str">
        <f t="shared" si="2"/>
        <v>Canyon Grocery</v>
      </c>
      <c r="G45" s="3" t="str">
        <f t="shared" si="3"/>
        <v>RATTLESNAKE</v>
      </c>
      <c r="H45" s="3" t="str">
        <f t="shared" si="4"/>
        <v>canyon grocery</v>
      </c>
      <c r="I45" s="3" t="s">
        <v>221</v>
      </c>
      <c r="J45" s="3" t="s">
        <v>80</v>
      </c>
      <c r="K45" s="3" t="s">
        <v>194</v>
      </c>
      <c r="L45" s="4">
        <v>708.95</v>
      </c>
      <c r="M45" s="3">
        <v>30</v>
      </c>
      <c r="N45" s="5">
        <f t="shared" si="5"/>
        <v>17447188.605</v>
      </c>
      <c r="O45" s="5">
        <f t="shared" si="6"/>
        <v>0</v>
      </c>
      <c r="P45" s="5">
        <f t="shared" si="7"/>
        <v>3314965.83495</v>
      </c>
      <c r="Q45" s="5">
        <f t="shared" si="8"/>
        <v>20762154</v>
      </c>
    </row>
    <row r="46" spans="2:17" x14ac:dyDescent="0.25">
      <c r="B46" s="2" t="s">
        <v>81</v>
      </c>
      <c r="C46" s="3" t="s">
        <v>234</v>
      </c>
      <c r="D46" s="3" t="str">
        <f t="shared" si="0"/>
        <v>Great Lakes Food Market</v>
      </c>
      <c r="E46" s="3" t="str">
        <f t="shared" si="1"/>
        <v>Great</v>
      </c>
      <c r="F46" s="3" t="str">
        <f t="shared" si="2"/>
        <v>Lakes Food Market</v>
      </c>
      <c r="G46" s="3" t="str">
        <f t="shared" si="3"/>
        <v>GREAT</v>
      </c>
      <c r="H46" s="3" t="str">
        <f t="shared" si="4"/>
        <v>lakes food market</v>
      </c>
      <c r="I46" s="3" t="s">
        <v>221</v>
      </c>
      <c r="J46" s="3" t="s">
        <v>19</v>
      </c>
      <c r="K46" s="3" t="s">
        <v>170</v>
      </c>
      <c r="L46" s="4">
        <v>719.78</v>
      </c>
      <c r="M46" s="3">
        <v>30</v>
      </c>
      <c r="N46" s="5">
        <f t="shared" si="5"/>
        <v>17713713.822000001</v>
      </c>
      <c r="O46" s="5">
        <f t="shared" si="6"/>
        <v>0</v>
      </c>
      <c r="P46" s="5">
        <f t="shared" si="7"/>
        <v>3365605.6261800001</v>
      </c>
      <c r="Q46" s="5">
        <f t="shared" si="8"/>
        <v>21079319</v>
      </c>
    </row>
    <row r="47" spans="2:17" x14ac:dyDescent="0.25">
      <c r="B47" s="2" t="s">
        <v>82</v>
      </c>
      <c r="C47" s="3" t="s">
        <v>227</v>
      </c>
      <c r="D47" s="3" t="str">
        <f t="shared" si="0"/>
        <v>Ernst Handel</v>
      </c>
      <c r="E47" s="3" t="str">
        <f t="shared" si="1"/>
        <v>Ernst</v>
      </c>
      <c r="F47" s="3" t="str">
        <f t="shared" si="2"/>
        <v>Handel</v>
      </c>
      <c r="G47" s="3" t="str">
        <f t="shared" si="3"/>
        <v>ERNST</v>
      </c>
      <c r="H47" s="3" t="str">
        <f t="shared" si="4"/>
        <v>handel</v>
      </c>
      <c r="I47" s="3" t="s">
        <v>220</v>
      </c>
      <c r="J47" s="3" t="s">
        <v>42</v>
      </c>
      <c r="K47" s="3" t="s">
        <v>180</v>
      </c>
      <c r="L47" s="4">
        <v>754.26</v>
      </c>
      <c r="M47" s="3">
        <v>30</v>
      </c>
      <c r="N47" s="5">
        <f t="shared" si="5"/>
        <v>18562263.173999999</v>
      </c>
      <c r="O47" s="5">
        <f t="shared" si="6"/>
        <v>0</v>
      </c>
      <c r="P47" s="5">
        <f t="shared" si="7"/>
        <v>3526830.00306</v>
      </c>
      <c r="Q47" s="5">
        <f t="shared" si="8"/>
        <v>22089093</v>
      </c>
    </row>
    <row r="48" spans="2:17" x14ac:dyDescent="0.25">
      <c r="B48" s="2" t="s">
        <v>84</v>
      </c>
      <c r="C48" s="3" t="s">
        <v>227</v>
      </c>
      <c r="D48" s="3" t="str">
        <f t="shared" si="0"/>
        <v>Ernst Handel</v>
      </c>
      <c r="E48" s="3" t="str">
        <f t="shared" si="1"/>
        <v>Ernst</v>
      </c>
      <c r="F48" s="3" t="str">
        <f t="shared" si="2"/>
        <v>Handel</v>
      </c>
      <c r="G48" s="3" t="str">
        <f t="shared" si="3"/>
        <v>ERNST</v>
      </c>
      <c r="H48" s="3" t="str">
        <f t="shared" si="4"/>
        <v>handel</v>
      </c>
      <c r="I48" s="3" t="s">
        <v>220</v>
      </c>
      <c r="J48" s="3" t="s">
        <v>85</v>
      </c>
      <c r="K48" s="3" t="s">
        <v>195</v>
      </c>
      <c r="L48" s="4">
        <v>353.07</v>
      </c>
      <c r="M48" s="3">
        <v>35</v>
      </c>
      <c r="N48" s="5">
        <f t="shared" si="5"/>
        <v>10137186.9585</v>
      </c>
      <c r="O48" s="5">
        <f t="shared" si="6"/>
        <v>0</v>
      </c>
      <c r="P48" s="5">
        <f t="shared" si="7"/>
        <v>1926065.5221150001</v>
      </c>
      <c r="Q48" s="5">
        <f t="shared" si="8"/>
        <v>12063252</v>
      </c>
    </row>
    <row r="49" spans="2:17" x14ac:dyDescent="0.25">
      <c r="B49" s="2" t="s">
        <v>86</v>
      </c>
      <c r="C49" s="3" t="s">
        <v>227</v>
      </c>
      <c r="D49" s="3" t="str">
        <f t="shared" si="0"/>
        <v>Ernst Handel</v>
      </c>
      <c r="E49" s="3" t="str">
        <f t="shared" si="1"/>
        <v>Ernst</v>
      </c>
      <c r="F49" s="3" t="str">
        <f t="shared" si="2"/>
        <v>Handel</v>
      </c>
      <c r="G49" s="3" t="str">
        <f t="shared" si="3"/>
        <v>ERNST</v>
      </c>
      <c r="H49" s="3" t="str">
        <f t="shared" si="4"/>
        <v>handel</v>
      </c>
      <c r="I49" s="3" t="s">
        <v>220</v>
      </c>
      <c r="J49" s="3" t="s">
        <v>87</v>
      </c>
      <c r="K49" s="3" t="s">
        <v>196</v>
      </c>
      <c r="L49" s="4">
        <v>477.9</v>
      </c>
      <c r="M49" s="3">
        <v>35</v>
      </c>
      <c r="N49" s="5">
        <f t="shared" si="5"/>
        <v>13721249.745000001</v>
      </c>
      <c r="O49" s="5">
        <f t="shared" si="6"/>
        <v>0</v>
      </c>
      <c r="P49" s="5">
        <f t="shared" si="7"/>
        <v>2607037.4515500003</v>
      </c>
      <c r="Q49" s="5">
        <f t="shared" si="8"/>
        <v>16328287</v>
      </c>
    </row>
    <row r="50" spans="2:17" x14ac:dyDescent="0.25">
      <c r="B50" s="2" t="s">
        <v>88</v>
      </c>
      <c r="C50" s="3" t="s">
        <v>226</v>
      </c>
      <c r="D50" s="3" t="str">
        <f t="shared" si="0"/>
        <v>Folies Gourmandes</v>
      </c>
      <c r="E50" s="3" t="str">
        <f t="shared" si="1"/>
        <v>Folies</v>
      </c>
      <c r="F50" s="3" t="str">
        <f t="shared" si="2"/>
        <v>Gourmandes</v>
      </c>
      <c r="G50" s="3" t="str">
        <f t="shared" si="3"/>
        <v>FOLIES</v>
      </c>
      <c r="H50" s="3" t="str">
        <f t="shared" si="4"/>
        <v>gourmandes</v>
      </c>
      <c r="I50" s="3" t="s">
        <v>219</v>
      </c>
      <c r="J50" s="3" t="s">
        <v>89</v>
      </c>
      <c r="K50" s="3" t="s">
        <v>197</v>
      </c>
      <c r="L50" s="4">
        <v>487.38</v>
      </c>
      <c r="M50" s="3">
        <v>35</v>
      </c>
      <c r="N50" s="5">
        <f t="shared" si="5"/>
        <v>13993435.239</v>
      </c>
      <c r="O50" s="5">
        <f t="shared" si="6"/>
        <v>0</v>
      </c>
      <c r="P50" s="5">
        <f t="shared" si="7"/>
        <v>2658752.6954100002</v>
      </c>
      <c r="Q50" s="5">
        <f t="shared" si="8"/>
        <v>16652188</v>
      </c>
    </row>
    <row r="51" spans="2:17" x14ac:dyDescent="0.25">
      <c r="B51" s="2" t="s">
        <v>90</v>
      </c>
      <c r="C51" s="3" t="s">
        <v>235</v>
      </c>
      <c r="D51" s="3" t="str">
        <f t="shared" si="0"/>
        <v>White Clover Markets</v>
      </c>
      <c r="E51" s="3" t="str">
        <f t="shared" si="1"/>
        <v>White</v>
      </c>
      <c r="F51" s="3" t="str">
        <f t="shared" si="2"/>
        <v>Clover Markets</v>
      </c>
      <c r="G51" s="3" t="str">
        <f t="shared" si="3"/>
        <v>WHITE</v>
      </c>
      <c r="H51" s="3" t="str">
        <f t="shared" si="4"/>
        <v>clover markets</v>
      </c>
      <c r="I51" s="3" t="s">
        <v>221</v>
      </c>
      <c r="J51" s="3" t="s">
        <v>91</v>
      </c>
      <c r="K51" s="3" t="s">
        <v>198</v>
      </c>
      <c r="L51" s="4">
        <v>606.19000000000005</v>
      </c>
      <c r="M51" s="3">
        <v>35</v>
      </c>
      <c r="N51" s="5">
        <f t="shared" si="5"/>
        <v>17404654.494500004</v>
      </c>
      <c r="O51" s="5">
        <f t="shared" si="6"/>
        <v>0</v>
      </c>
      <c r="P51" s="5">
        <f t="shared" si="7"/>
        <v>3306884.3539550006</v>
      </c>
      <c r="Q51" s="5">
        <f t="shared" si="8"/>
        <v>20711539</v>
      </c>
    </row>
    <row r="52" spans="2:17" x14ac:dyDescent="0.25">
      <c r="B52" s="2" t="s">
        <v>92</v>
      </c>
      <c r="C52" s="3" t="s">
        <v>227</v>
      </c>
      <c r="D52" s="3" t="str">
        <f t="shared" si="0"/>
        <v>Ernst Handel</v>
      </c>
      <c r="E52" s="3" t="str">
        <f t="shared" si="1"/>
        <v>Ernst</v>
      </c>
      <c r="F52" s="3" t="str">
        <f t="shared" si="2"/>
        <v>Handel</v>
      </c>
      <c r="G52" s="3" t="str">
        <f t="shared" si="3"/>
        <v>ERNST</v>
      </c>
      <c r="H52" s="3" t="str">
        <f t="shared" si="4"/>
        <v>handel</v>
      </c>
      <c r="I52" s="3" t="s">
        <v>220</v>
      </c>
      <c r="J52" s="3" t="s">
        <v>93</v>
      </c>
      <c r="K52" s="3" t="s">
        <v>199</v>
      </c>
      <c r="L52" s="4">
        <v>789.95</v>
      </c>
      <c r="M52" s="3">
        <v>35</v>
      </c>
      <c r="N52" s="5">
        <f t="shared" si="5"/>
        <v>22680688.922499999</v>
      </c>
      <c r="O52" s="5">
        <f t="shared" si="6"/>
        <v>0</v>
      </c>
      <c r="P52" s="5">
        <f t="shared" si="7"/>
        <v>4309330.8952749996</v>
      </c>
      <c r="Q52" s="5">
        <f t="shared" si="8"/>
        <v>26990020</v>
      </c>
    </row>
    <row r="53" spans="2:17" x14ac:dyDescent="0.25">
      <c r="B53" s="2" t="s">
        <v>95</v>
      </c>
      <c r="C53" s="3" t="s">
        <v>229</v>
      </c>
      <c r="D53" s="3" t="str">
        <f t="shared" si="0"/>
        <v>Save-A-Lot Markets</v>
      </c>
      <c r="E53" s="3" t="str">
        <f t="shared" si="1"/>
        <v>Save-A-Lot</v>
      </c>
      <c r="F53" s="3" t="str">
        <f t="shared" si="2"/>
        <v>Markets</v>
      </c>
      <c r="G53" s="3" t="str">
        <f t="shared" si="3"/>
        <v>SAVE-A-LOT</v>
      </c>
      <c r="H53" s="3" t="str">
        <f t="shared" si="4"/>
        <v>markets</v>
      </c>
      <c r="I53" s="3" t="s">
        <v>221</v>
      </c>
      <c r="J53" s="3" t="s">
        <v>71</v>
      </c>
      <c r="K53" s="3" t="s">
        <v>190</v>
      </c>
      <c r="L53" s="4">
        <v>367.63</v>
      </c>
      <c r="M53" s="3">
        <v>36</v>
      </c>
      <c r="N53" s="5">
        <f t="shared" si="5"/>
        <v>10856805.044400001</v>
      </c>
      <c r="O53" s="5">
        <f t="shared" si="6"/>
        <v>0</v>
      </c>
      <c r="P53" s="5">
        <f t="shared" si="7"/>
        <v>2062792.9584360002</v>
      </c>
      <c r="Q53" s="5">
        <f t="shared" si="8"/>
        <v>12919598</v>
      </c>
    </row>
    <row r="54" spans="2:17" x14ac:dyDescent="0.25">
      <c r="B54" s="2" t="s">
        <v>96</v>
      </c>
      <c r="C54" s="3" t="s">
        <v>229</v>
      </c>
      <c r="D54" s="3" t="str">
        <f t="shared" si="0"/>
        <v>Save-A-Lot Markets</v>
      </c>
      <c r="E54" s="3" t="str">
        <f t="shared" si="1"/>
        <v>Save-A-Lot</v>
      </c>
      <c r="F54" s="3" t="str">
        <f t="shared" si="2"/>
        <v>Markets</v>
      </c>
      <c r="G54" s="3" t="str">
        <f t="shared" si="3"/>
        <v>SAVE-A-LOT</v>
      </c>
      <c r="H54" s="3" t="str">
        <f t="shared" si="4"/>
        <v>markets</v>
      </c>
      <c r="I54" s="3" t="s">
        <v>221</v>
      </c>
      <c r="J54" s="3" t="s">
        <v>12</v>
      </c>
      <c r="K54" s="3" t="s">
        <v>167</v>
      </c>
      <c r="L54" s="4">
        <v>367.63</v>
      </c>
      <c r="M54" s="3">
        <v>36</v>
      </c>
      <c r="N54" s="5">
        <f t="shared" si="5"/>
        <v>10856805.044400001</v>
      </c>
      <c r="O54" s="5">
        <f t="shared" si="6"/>
        <v>0</v>
      </c>
      <c r="P54" s="5">
        <f t="shared" si="7"/>
        <v>2062792.9584360002</v>
      </c>
      <c r="Q54" s="5">
        <f t="shared" si="8"/>
        <v>12919598</v>
      </c>
    </row>
    <row r="55" spans="2:17" x14ac:dyDescent="0.25">
      <c r="B55" s="2" t="s">
        <v>97</v>
      </c>
      <c r="C55" s="3" t="s">
        <v>227</v>
      </c>
      <c r="D55" s="3" t="str">
        <f t="shared" si="0"/>
        <v>Ernst Handel</v>
      </c>
      <c r="E55" s="3" t="str">
        <f t="shared" si="1"/>
        <v>Ernst</v>
      </c>
      <c r="F55" s="3" t="str">
        <f t="shared" si="2"/>
        <v>Handel</v>
      </c>
      <c r="G55" s="3" t="str">
        <f t="shared" si="3"/>
        <v>ERNST</v>
      </c>
      <c r="H55" s="3" t="str">
        <f t="shared" si="4"/>
        <v>handel</v>
      </c>
      <c r="I55" s="3" t="s">
        <v>220</v>
      </c>
      <c r="J55" s="3" t="s">
        <v>54</v>
      </c>
      <c r="K55" s="3" t="s">
        <v>200</v>
      </c>
      <c r="L55" s="4">
        <v>477.9</v>
      </c>
      <c r="M55" s="3">
        <v>36</v>
      </c>
      <c r="N55" s="5">
        <f t="shared" si="5"/>
        <v>14113285.452</v>
      </c>
      <c r="O55" s="5">
        <f t="shared" si="6"/>
        <v>0</v>
      </c>
      <c r="P55" s="5">
        <f t="shared" si="7"/>
        <v>2681524.2358800001</v>
      </c>
      <c r="Q55" s="5">
        <f t="shared" si="8"/>
        <v>16794810</v>
      </c>
    </row>
    <row r="56" spans="2:17" x14ac:dyDescent="0.25">
      <c r="B56" s="2" t="s">
        <v>98</v>
      </c>
      <c r="C56" s="3" t="s">
        <v>229</v>
      </c>
      <c r="D56" s="3" t="str">
        <f t="shared" si="0"/>
        <v>Save-A-Lot Markets</v>
      </c>
      <c r="E56" s="3" t="str">
        <f t="shared" si="1"/>
        <v>Save-A-Lot</v>
      </c>
      <c r="F56" s="3" t="str">
        <f t="shared" si="2"/>
        <v>Markets</v>
      </c>
      <c r="G56" s="3" t="str">
        <f t="shared" si="3"/>
        <v>SAVE-A-LOT</v>
      </c>
      <c r="H56" s="3" t="str">
        <f t="shared" si="4"/>
        <v>markets</v>
      </c>
      <c r="I56" s="3" t="s">
        <v>221</v>
      </c>
      <c r="J56" s="3" t="s">
        <v>99</v>
      </c>
      <c r="K56" s="3" t="s">
        <v>201</v>
      </c>
      <c r="L56" s="4">
        <v>487.57</v>
      </c>
      <c r="M56" s="3">
        <v>36</v>
      </c>
      <c r="N56" s="5">
        <f t="shared" si="5"/>
        <v>14398858.731600001</v>
      </c>
      <c r="O56" s="5">
        <f t="shared" si="6"/>
        <v>0</v>
      </c>
      <c r="P56" s="5">
        <f t="shared" si="7"/>
        <v>2735783.1590040005</v>
      </c>
      <c r="Q56" s="5">
        <f t="shared" si="8"/>
        <v>17134642</v>
      </c>
    </row>
    <row r="57" spans="2:17" x14ac:dyDescent="0.25">
      <c r="B57" s="2" t="s">
        <v>100</v>
      </c>
      <c r="C57" s="3" t="s">
        <v>237</v>
      </c>
      <c r="D57" s="3" t="str">
        <f t="shared" si="0"/>
        <v>Owl All-Night Grocers</v>
      </c>
      <c r="E57" s="3" t="str">
        <f t="shared" si="1"/>
        <v>Owl</v>
      </c>
      <c r="F57" s="3" t="str">
        <f t="shared" si="2"/>
        <v>All-Night Grocers</v>
      </c>
      <c r="G57" s="3" t="str">
        <f t="shared" si="3"/>
        <v>OWL</v>
      </c>
      <c r="H57" s="3" t="str">
        <f t="shared" si="4"/>
        <v>all-night grocers</v>
      </c>
      <c r="I57" s="3" t="s">
        <v>225</v>
      </c>
      <c r="J57" s="3" t="s">
        <v>37</v>
      </c>
      <c r="K57" s="3" t="s">
        <v>178</v>
      </c>
      <c r="L57" s="4">
        <v>603.54</v>
      </c>
      <c r="M57" s="3">
        <v>36</v>
      </c>
      <c r="N57" s="5">
        <f t="shared" si="5"/>
        <v>17823670.8552</v>
      </c>
      <c r="O57" s="5">
        <f t="shared" si="6"/>
        <v>0</v>
      </c>
      <c r="P57" s="5">
        <f t="shared" si="7"/>
        <v>3386497.4624880003</v>
      </c>
      <c r="Q57" s="5">
        <f t="shared" si="8"/>
        <v>21210168</v>
      </c>
    </row>
    <row r="58" spans="2:17" x14ac:dyDescent="0.25">
      <c r="B58" s="2" t="s">
        <v>101</v>
      </c>
      <c r="C58" s="3" t="s">
        <v>227</v>
      </c>
      <c r="D58" s="3" t="str">
        <f t="shared" si="0"/>
        <v>Ernst Handel</v>
      </c>
      <c r="E58" s="3" t="str">
        <f t="shared" si="1"/>
        <v>Ernst</v>
      </c>
      <c r="F58" s="3" t="str">
        <f t="shared" si="2"/>
        <v>Handel</v>
      </c>
      <c r="G58" s="3" t="str">
        <f t="shared" si="3"/>
        <v>ERNST</v>
      </c>
      <c r="H58" s="3" t="str">
        <f t="shared" si="4"/>
        <v>handel</v>
      </c>
      <c r="I58" s="3" t="s">
        <v>220</v>
      </c>
      <c r="J58" s="3" t="s">
        <v>27</v>
      </c>
      <c r="K58" s="3" t="s">
        <v>174</v>
      </c>
      <c r="L58" s="4">
        <v>789.95</v>
      </c>
      <c r="M58" s="3">
        <v>39</v>
      </c>
      <c r="N58" s="5">
        <f t="shared" si="5"/>
        <v>25272767.656500004</v>
      </c>
      <c r="O58" s="5">
        <f t="shared" si="6"/>
        <v>0</v>
      </c>
      <c r="P58" s="5">
        <f t="shared" si="7"/>
        <v>4801825.854735001</v>
      </c>
      <c r="Q58" s="5">
        <f t="shared" si="8"/>
        <v>30074594</v>
      </c>
    </row>
    <row r="59" spans="2:17" x14ac:dyDescent="0.25">
      <c r="B59" s="2" t="s">
        <v>102</v>
      </c>
      <c r="C59" s="3" t="s">
        <v>227</v>
      </c>
      <c r="D59" s="3" t="str">
        <f t="shared" si="0"/>
        <v>Ernst Handel</v>
      </c>
      <c r="E59" s="3" t="str">
        <f t="shared" si="1"/>
        <v>Ernst</v>
      </c>
      <c r="F59" s="3" t="str">
        <f t="shared" si="2"/>
        <v>Handel</v>
      </c>
      <c r="G59" s="3" t="str">
        <f t="shared" si="3"/>
        <v>ERNST</v>
      </c>
      <c r="H59" s="3" t="str">
        <f t="shared" si="4"/>
        <v>handel</v>
      </c>
      <c r="I59" s="3" t="s">
        <v>220</v>
      </c>
      <c r="J59" s="3" t="s">
        <v>103</v>
      </c>
      <c r="K59" s="3" t="s">
        <v>202</v>
      </c>
      <c r="L59" s="4">
        <v>789.95</v>
      </c>
      <c r="M59" s="3">
        <v>39</v>
      </c>
      <c r="N59" s="5">
        <f t="shared" si="5"/>
        <v>25272767.656500004</v>
      </c>
      <c r="O59" s="5">
        <f t="shared" si="6"/>
        <v>0</v>
      </c>
      <c r="P59" s="5">
        <f t="shared" si="7"/>
        <v>4801825.854735001</v>
      </c>
      <c r="Q59" s="5">
        <f t="shared" si="8"/>
        <v>30074594</v>
      </c>
    </row>
    <row r="60" spans="2:17" x14ac:dyDescent="0.25">
      <c r="B60" s="2" t="s">
        <v>104</v>
      </c>
      <c r="C60" s="3" t="s">
        <v>229</v>
      </c>
      <c r="D60" s="3" t="str">
        <f t="shared" si="0"/>
        <v>Save-A-Lot Markets</v>
      </c>
      <c r="E60" s="3" t="str">
        <f t="shared" si="1"/>
        <v>Save-A-Lot</v>
      </c>
      <c r="F60" s="3" t="str">
        <f t="shared" si="2"/>
        <v>Markets</v>
      </c>
      <c r="G60" s="3" t="str">
        <f t="shared" si="3"/>
        <v>SAVE-A-LOT</v>
      </c>
      <c r="H60" s="3" t="str">
        <f t="shared" si="4"/>
        <v>markets</v>
      </c>
      <c r="I60" s="3" t="s">
        <v>221</v>
      </c>
      <c r="J60" s="3" t="s">
        <v>103</v>
      </c>
      <c r="K60" s="3" t="s">
        <v>202</v>
      </c>
      <c r="L60" s="4">
        <v>544.08000000000004</v>
      </c>
      <c r="M60" s="3">
        <v>40</v>
      </c>
      <c r="N60" s="5">
        <f t="shared" si="5"/>
        <v>17853005.856000002</v>
      </c>
      <c r="O60" s="5">
        <f t="shared" si="6"/>
        <v>0</v>
      </c>
      <c r="P60" s="5">
        <f t="shared" si="7"/>
        <v>3392071.1126400004</v>
      </c>
      <c r="Q60" s="5">
        <f t="shared" si="8"/>
        <v>21245077</v>
      </c>
    </row>
    <row r="61" spans="2:17" x14ac:dyDescent="0.25">
      <c r="B61" s="2" t="s">
        <v>105</v>
      </c>
      <c r="C61" s="3" t="s">
        <v>237</v>
      </c>
      <c r="D61" s="3" t="str">
        <f t="shared" si="0"/>
        <v>Owl All-Night Grocers</v>
      </c>
      <c r="E61" s="3" t="str">
        <f t="shared" si="1"/>
        <v>Owl</v>
      </c>
      <c r="F61" s="3" t="str">
        <f t="shared" si="2"/>
        <v>All-Night Grocers</v>
      </c>
      <c r="G61" s="3" t="str">
        <f t="shared" si="3"/>
        <v>OWL</v>
      </c>
      <c r="H61" s="3" t="str">
        <f t="shared" si="4"/>
        <v>all-night grocers</v>
      </c>
      <c r="I61" s="3" t="s">
        <v>225</v>
      </c>
      <c r="J61" s="3" t="s">
        <v>94</v>
      </c>
      <c r="K61" s="3" t="s">
        <v>203</v>
      </c>
      <c r="L61" s="4">
        <v>580.91</v>
      </c>
      <c r="M61" s="3">
        <v>40</v>
      </c>
      <c r="N61" s="5">
        <f t="shared" si="5"/>
        <v>19061516.011999998</v>
      </c>
      <c r="O61" s="5">
        <f t="shared" si="6"/>
        <v>0</v>
      </c>
      <c r="P61" s="5">
        <f t="shared" si="7"/>
        <v>3621688.0422799997</v>
      </c>
      <c r="Q61" s="5">
        <f t="shared" si="8"/>
        <v>22683204</v>
      </c>
    </row>
    <row r="62" spans="2:17" x14ac:dyDescent="0.25">
      <c r="B62" s="2" t="s">
        <v>106</v>
      </c>
      <c r="C62" s="3" t="s">
        <v>231</v>
      </c>
      <c r="D62" s="3" t="str">
        <f t="shared" si="0"/>
        <v>Queen Cozinha</v>
      </c>
      <c r="E62" s="3" t="str">
        <f t="shared" si="1"/>
        <v>Queen</v>
      </c>
      <c r="F62" s="3" t="str">
        <f t="shared" si="2"/>
        <v>Cozinha</v>
      </c>
      <c r="G62" s="3" t="str">
        <f t="shared" si="3"/>
        <v>QUEEN</v>
      </c>
      <c r="H62" s="3" t="str">
        <f t="shared" si="4"/>
        <v>cozinha</v>
      </c>
      <c r="I62" s="3" t="s">
        <v>222</v>
      </c>
      <c r="J62" s="3" t="s">
        <v>107</v>
      </c>
      <c r="K62" s="3" t="s">
        <v>204</v>
      </c>
      <c r="L62" s="4">
        <v>890.78</v>
      </c>
      <c r="M62" s="3">
        <v>40</v>
      </c>
      <c r="N62" s="5">
        <f t="shared" si="5"/>
        <v>29229342.296</v>
      </c>
      <c r="O62" s="5">
        <f t="shared" si="6"/>
        <v>0</v>
      </c>
      <c r="P62" s="5">
        <f t="shared" si="7"/>
        <v>5553575.0362400003</v>
      </c>
      <c r="Q62" s="5">
        <f t="shared" si="8"/>
        <v>34782917</v>
      </c>
    </row>
    <row r="63" spans="2:17" x14ac:dyDescent="0.25">
      <c r="B63" s="2" t="s">
        <v>108</v>
      </c>
      <c r="C63" s="3" t="s">
        <v>231</v>
      </c>
      <c r="D63" s="3" t="str">
        <f t="shared" si="0"/>
        <v>Queen Cozinha</v>
      </c>
      <c r="E63" s="3" t="str">
        <f t="shared" si="1"/>
        <v>Queen</v>
      </c>
      <c r="F63" s="3" t="str">
        <f t="shared" si="2"/>
        <v>Cozinha</v>
      </c>
      <c r="G63" s="3" t="str">
        <f t="shared" si="3"/>
        <v>QUEEN</v>
      </c>
      <c r="H63" s="3" t="str">
        <f t="shared" si="4"/>
        <v>cozinha</v>
      </c>
      <c r="I63" s="3" t="s">
        <v>222</v>
      </c>
      <c r="J63" s="3" t="s">
        <v>109</v>
      </c>
      <c r="K63" s="3" t="s">
        <v>205</v>
      </c>
      <c r="L63" s="4">
        <v>890.78</v>
      </c>
      <c r="M63" s="3">
        <v>42</v>
      </c>
      <c r="N63" s="5">
        <f t="shared" si="5"/>
        <v>30690809.410800003</v>
      </c>
      <c r="O63" s="5">
        <f t="shared" si="6"/>
        <v>0</v>
      </c>
      <c r="P63" s="5">
        <f t="shared" si="7"/>
        <v>5831253.7880520001</v>
      </c>
      <c r="Q63" s="5">
        <f t="shared" si="8"/>
        <v>36522063</v>
      </c>
    </row>
    <row r="64" spans="2:17" x14ac:dyDescent="0.25">
      <c r="B64" s="2" t="s">
        <v>110</v>
      </c>
      <c r="C64" s="3" t="s">
        <v>229</v>
      </c>
      <c r="D64" s="3" t="str">
        <f t="shared" si="0"/>
        <v>Save-A-Lot Markets</v>
      </c>
      <c r="E64" s="3" t="str">
        <f t="shared" si="1"/>
        <v>Save-A-Lot</v>
      </c>
      <c r="F64" s="3" t="str">
        <f t="shared" si="2"/>
        <v>Markets</v>
      </c>
      <c r="G64" s="3" t="str">
        <f t="shared" si="3"/>
        <v>SAVE-A-LOT</v>
      </c>
      <c r="H64" s="3" t="str">
        <f t="shared" si="4"/>
        <v>markets</v>
      </c>
      <c r="I64" s="3" t="s">
        <v>221</v>
      </c>
      <c r="J64" s="3" t="s">
        <v>111</v>
      </c>
      <c r="K64" s="3" t="s">
        <v>206</v>
      </c>
      <c r="L64" s="4">
        <v>400.81</v>
      </c>
      <c r="M64" s="3">
        <v>44</v>
      </c>
      <c r="N64" s="5">
        <f t="shared" si="5"/>
        <v>14467044.5612</v>
      </c>
      <c r="O64" s="5">
        <f t="shared" si="6"/>
        <v>0</v>
      </c>
      <c r="P64" s="5">
        <f t="shared" si="7"/>
        <v>2748738.4666280001</v>
      </c>
      <c r="Q64" s="5">
        <f t="shared" si="8"/>
        <v>17215783</v>
      </c>
    </row>
    <row r="65" spans="2:17" x14ac:dyDescent="0.25">
      <c r="B65" s="2" t="s">
        <v>112</v>
      </c>
      <c r="C65" s="3" t="s">
        <v>229</v>
      </c>
      <c r="D65" s="3" t="str">
        <f t="shared" si="0"/>
        <v>Save-A-Lot Markets</v>
      </c>
      <c r="E65" s="3" t="str">
        <f t="shared" si="1"/>
        <v>Save-A-Lot</v>
      </c>
      <c r="F65" s="3" t="str">
        <f t="shared" si="2"/>
        <v>Markets</v>
      </c>
      <c r="G65" s="3" t="str">
        <f t="shared" si="3"/>
        <v>SAVE-A-LOT</v>
      </c>
      <c r="H65" s="3" t="str">
        <f t="shared" si="4"/>
        <v>markets</v>
      </c>
      <c r="I65" s="3" t="s">
        <v>221</v>
      </c>
      <c r="J65" s="3" t="s">
        <v>56</v>
      </c>
      <c r="K65" s="3" t="s">
        <v>186</v>
      </c>
      <c r="L65" s="4">
        <v>352.69</v>
      </c>
      <c r="M65" s="3">
        <v>45</v>
      </c>
      <c r="N65" s="5">
        <f t="shared" si="5"/>
        <v>13019498.4465</v>
      </c>
      <c r="O65" s="5">
        <f t="shared" si="6"/>
        <v>0</v>
      </c>
      <c r="P65" s="5">
        <f t="shared" si="7"/>
        <v>2473704.704835</v>
      </c>
      <c r="Q65" s="5">
        <f t="shared" si="8"/>
        <v>15493203</v>
      </c>
    </row>
    <row r="66" spans="2:17" x14ac:dyDescent="0.25">
      <c r="B66" s="2" t="s">
        <v>113</v>
      </c>
      <c r="C66" s="3" t="s">
        <v>229</v>
      </c>
      <c r="D66" s="3" t="str">
        <f t="shared" si="0"/>
        <v>Save-A-Lot Markets</v>
      </c>
      <c r="E66" s="3" t="str">
        <f t="shared" si="1"/>
        <v>Save-A-Lot</v>
      </c>
      <c r="F66" s="3" t="str">
        <f t="shared" si="2"/>
        <v>Markets</v>
      </c>
      <c r="G66" s="3" t="str">
        <f t="shared" si="3"/>
        <v>SAVE-A-LOT</v>
      </c>
      <c r="H66" s="3" t="str">
        <f t="shared" si="4"/>
        <v>markets</v>
      </c>
      <c r="I66" s="3" t="s">
        <v>221</v>
      </c>
      <c r="J66" s="3" t="s">
        <v>78</v>
      </c>
      <c r="K66" s="3" t="s">
        <v>193</v>
      </c>
      <c r="L66" s="4">
        <v>352.69</v>
      </c>
      <c r="M66" s="3">
        <v>45</v>
      </c>
      <c r="N66" s="5">
        <f t="shared" si="5"/>
        <v>13019498.4465</v>
      </c>
      <c r="O66" s="5">
        <f t="shared" si="6"/>
        <v>0</v>
      </c>
      <c r="P66" s="5">
        <f t="shared" si="7"/>
        <v>2473704.704835</v>
      </c>
      <c r="Q66" s="5">
        <f t="shared" si="8"/>
        <v>15493203</v>
      </c>
    </row>
    <row r="67" spans="2:17" x14ac:dyDescent="0.25">
      <c r="B67" s="2" t="s">
        <v>114</v>
      </c>
      <c r="C67" s="3" t="s">
        <v>227</v>
      </c>
      <c r="D67" s="3" t="str">
        <f t="shared" si="0"/>
        <v>Ernst Handel</v>
      </c>
      <c r="E67" s="3" t="str">
        <f t="shared" si="1"/>
        <v>Ernst</v>
      </c>
      <c r="F67" s="3" t="str">
        <f t="shared" si="2"/>
        <v>Handel</v>
      </c>
      <c r="G67" s="3" t="str">
        <f t="shared" si="3"/>
        <v>ERNST</v>
      </c>
      <c r="H67" s="3" t="str">
        <f t="shared" si="4"/>
        <v>handel</v>
      </c>
      <c r="I67" s="3" t="s">
        <v>220</v>
      </c>
      <c r="J67" s="3" t="s">
        <v>115</v>
      </c>
      <c r="K67" s="3" t="s">
        <v>207</v>
      </c>
      <c r="L67" s="4">
        <v>458.78</v>
      </c>
      <c r="M67" s="3">
        <v>45</v>
      </c>
      <c r="N67" s="5">
        <f t="shared" si="5"/>
        <v>16935794.883000001</v>
      </c>
      <c r="O67" s="5">
        <f t="shared" si="6"/>
        <v>0</v>
      </c>
      <c r="P67" s="5">
        <f t="shared" si="7"/>
        <v>3217801.0277700005</v>
      </c>
      <c r="Q67" s="5">
        <f t="shared" si="8"/>
        <v>20153596</v>
      </c>
    </row>
    <row r="68" spans="2:17" x14ac:dyDescent="0.25">
      <c r="B68" s="2" t="s">
        <v>116</v>
      </c>
      <c r="C68" s="3" t="s">
        <v>229</v>
      </c>
      <c r="D68" s="3" t="str">
        <f t="shared" si="0"/>
        <v>Save-A-Lot Markets</v>
      </c>
      <c r="E68" s="3" t="str">
        <f t="shared" si="1"/>
        <v>Save-A-Lot</v>
      </c>
      <c r="F68" s="3" t="str">
        <f t="shared" si="2"/>
        <v>Markets</v>
      </c>
      <c r="G68" s="3" t="str">
        <f t="shared" si="3"/>
        <v>SAVE-A-LOT</v>
      </c>
      <c r="H68" s="3" t="str">
        <f t="shared" si="4"/>
        <v>markets</v>
      </c>
      <c r="I68" s="3" t="s">
        <v>221</v>
      </c>
      <c r="J68" s="3" t="s">
        <v>99</v>
      </c>
      <c r="K68" s="3" t="s">
        <v>201</v>
      </c>
      <c r="L68" s="4">
        <v>487.57</v>
      </c>
      <c r="M68" s="3">
        <v>45</v>
      </c>
      <c r="N68" s="5">
        <f t="shared" si="5"/>
        <v>17998573.414500002</v>
      </c>
      <c r="O68" s="5">
        <f t="shared" si="6"/>
        <v>0</v>
      </c>
      <c r="P68" s="5">
        <f t="shared" si="7"/>
        <v>3419728.9487550003</v>
      </c>
      <c r="Q68" s="5">
        <f t="shared" si="8"/>
        <v>21418302</v>
      </c>
    </row>
    <row r="69" spans="2:17" x14ac:dyDescent="0.25">
      <c r="B69" s="2" t="s">
        <v>117</v>
      </c>
      <c r="C69" s="3" t="s">
        <v>232</v>
      </c>
      <c r="D69" s="3" t="str">
        <f t="shared" si="0"/>
        <v>Mère Paillarde</v>
      </c>
      <c r="E69" s="3" t="str">
        <f t="shared" si="1"/>
        <v>Mère</v>
      </c>
      <c r="F69" s="3" t="str">
        <f t="shared" si="2"/>
        <v>Paillarde</v>
      </c>
      <c r="G69" s="3" t="str">
        <f t="shared" si="3"/>
        <v>MÈRE</v>
      </c>
      <c r="H69" s="3" t="str">
        <f t="shared" si="4"/>
        <v>paillarde</v>
      </c>
      <c r="I69" s="3" t="s">
        <v>223</v>
      </c>
      <c r="J69" s="3" t="s">
        <v>48</v>
      </c>
      <c r="K69" s="3" t="s">
        <v>183</v>
      </c>
      <c r="L69" s="4">
        <v>370.61</v>
      </c>
      <c r="M69" s="3">
        <v>49</v>
      </c>
      <c r="N69" s="5">
        <f t="shared" si="5"/>
        <v>14897102.5637</v>
      </c>
      <c r="O69" s="5">
        <f t="shared" si="6"/>
        <v>0</v>
      </c>
      <c r="P69" s="5">
        <f t="shared" si="7"/>
        <v>2830449.4871029998</v>
      </c>
      <c r="Q69" s="5">
        <f t="shared" si="8"/>
        <v>17727552</v>
      </c>
    </row>
    <row r="70" spans="2:17" x14ac:dyDescent="0.25">
      <c r="B70" s="2" t="s">
        <v>118</v>
      </c>
      <c r="C70" s="3" t="s">
        <v>228</v>
      </c>
      <c r="D70" s="3" t="str">
        <f t="shared" si="0"/>
        <v>Bon App'</v>
      </c>
      <c r="E70" s="3" t="str">
        <f t="shared" si="1"/>
        <v>Bon</v>
      </c>
      <c r="F70" s="3" t="str">
        <f t="shared" si="2"/>
        <v>App'</v>
      </c>
      <c r="G70" s="3" t="str">
        <f t="shared" si="3"/>
        <v>BON</v>
      </c>
      <c r="H70" s="3" t="str">
        <f t="shared" si="4"/>
        <v>app'</v>
      </c>
      <c r="I70" s="3" t="s">
        <v>219</v>
      </c>
      <c r="J70" s="3" t="s">
        <v>119</v>
      </c>
      <c r="K70" s="3" t="s">
        <v>208</v>
      </c>
      <c r="L70" s="4">
        <v>350.64</v>
      </c>
      <c r="M70" s="3">
        <v>50</v>
      </c>
      <c r="N70" s="5">
        <f t="shared" si="5"/>
        <v>14382025.560000001</v>
      </c>
      <c r="O70" s="5">
        <f t="shared" si="6"/>
        <v>0</v>
      </c>
      <c r="P70" s="5">
        <f t="shared" si="7"/>
        <v>2732584.8563999999</v>
      </c>
      <c r="Q70" s="5">
        <f t="shared" si="8"/>
        <v>17114610</v>
      </c>
    </row>
    <row r="71" spans="2:17" x14ac:dyDescent="0.25">
      <c r="B71" s="2" t="s">
        <v>120</v>
      </c>
      <c r="C71" s="3" t="s">
        <v>228</v>
      </c>
      <c r="D71" s="3" t="str">
        <f t="shared" ref="D71:D106" si="9">PROPER(C71)</f>
        <v>Bon App'</v>
      </c>
      <c r="E71" s="3" t="str">
        <f t="shared" ref="E71:E106" si="10">LEFT(D71,FIND(" ",C71)-1)</f>
        <v>Bon</v>
      </c>
      <c r="F71" s="3" t="str">
        <f t="shared" ref="F71:F106" si="11">RIGHT(D71,LEN(D71)-FIND(" ",D71))</f>
        <v>App'</v>
      </c>
      <c r="G71" s="3" t="str">
        <f t="shared" ref="G71:G106" si="12">UPPER(E71)</f>
        <v>BON</v>
      </c>
      <c r="H71" s="3" t="str">
        <f t="shared" ref="H71:H106" si="13">LOWER(F71)</f>
        <v>app'</v>
      </c>
      <c r="I71" s="3" t="s">
        <v>219</v>
      </c>
      <c r="J71" s="3" t="s">
        <v>37</v>
      </c>
      <c r="K71" s="3" t="s">
        <v>178</v>
      </c>
      <c r="L71" s="4">
        <v>350.64</v>
      </c>
      <c r="M71" s="3">
        <v>50</v>
      </c>
      <c r="N71" s="5">
        <f t="shared" ref="N71:N106" si="14">(M71*L71)*$J$2</f>
        <v>14382025.560000001</v>
      </c>
      <c r="O71" s="5">
        <f t="shared" ref="O71:O106" si="15">IF(AND(RIGHT(J71,1)="O",I71="Austria"),10%,0)*N71</f>
        <v>0</v>
      </c>
      <c r="P71" s="5">
        <f t="shared" ref="P71:P106" si="16">(N71-O71)*$J$3</f>
        <v>2732584.8563999999</v>
      </c>
      <c r="Q71" s="5">
        <f t="shared" ref="Q71:Q106" si="17">ROUND((N71-O71)+P71,0)</f>
        <v>17114610</v>
      </c>
    </row>
    <row r="72" spans="2:17" x14ac:dyDescent="0.25">
      <c r="B72" s="2" t="s">
        <v>121</v>
      </c>
      <c r="C72" s="3" t="s">
        <v>229</v>
      </c>
      <c r="D72" s="3" t="str">
        <f t="shared" si="9"/>
        <v>Save-A-Lot Markets</v>
      </c>
      <c r="E72" s="3" t="str">
        <f t="shared" si="10"/>
        <v>Save-A-Lot</v>
      </c>
      <c r="F72" s="3" t="str">
        <f t="shared" si="11"/>
        <v>Markets</v>
      </c>
      <c r="G72" s="3" t="str">
        <f t="shared" si="12"/>
        <v>SAVE-A-LOT</v>
      </c>
      <c r="H72" s="3" t="str">
        <f t="shared" si="13"/>
        <v>markets</v>
      </c>
      <c r="I72" s="3" t="s">
        <v>221</v>
      </c>
      <c r="J72" s="3" t="s">
        <v>21</v>
      </c>
      <c r="K72" s="3" t="s">
        <v>171</v>
      </c>
      <c r="L72" s="4">
        <v>352.69</v>
      </c>
      <c r="M72" s="3">
        <v>50</v>
      </c>
      <c r="N72" s="5">
        <f t="shared" si="14"/>
        <v>14466109.385000002</v>
      </c>
      <c r="O72" s="5">
        <f t="shared" si="15"/>
        <v>0</v>
      </c>
      <c r="P72" s="5">
        <f t="shared" si="16"/>
        <v>2748560.7831500005</v>
      </c>
      <c r="Q72" s="5">
        <f t="shared" si="17"/>
        <v>17214670</v>
      </c>
    </row>
    <row r="73" spans="2:17" x14ac:dyDescent="0.25">
      <c r="B73" s="2" t="s">
        <v>122</v>
      </c>
      <c r="C73" s="3" t="s">
        <v>230</v>
      </c>
      <c r="D73" s="3" t="str">
        <f t="shared" si="9"/>
        <v>Piccolo Und Mehr</v>
      </c>
      <c r="E73" s="3" t="str">
        <f t="shared" si="10"/>
        <v>Piccolo</v>
      </c>
      <c r="F73" s="3" t="str">
        <f t="shared" si="11"/>
        <v>Und Mehr</v>
      </c>
      <c r="G73" s="3" t="str">
        <f t="shared" si="12"/>
        <v>PICCOLO</v>
      </c>
      <c r="H73" s="3" t="str">
        <f t="shared" si="13"/>
        <v>und mehr</v>
      </c>
      <c r="I73" s="3" t="s">
        <v>220</v>
      </c>
      <c r="J73" s="3" t="s">
        <v>85</v>
      </c>
      <c r="K73" s="3" t="s">
        <v>195</v>
      </c>
      <c r="L73" s="4">
        <v>360.63</v>
      </c>
      <c r="M73" s="3">
        <v>50</v>
      </c>
      <c r="N73" s="5">
        <f t="shared" si="14"/>
        <v>14791780.395000001</v>
      </c>
      <c r="O73" s="5">
        <f t="shared" si="15"/>
        <v>0</v>
      </c>
      <c r="P73" s="5">
        <f t="shared" si="16"/>
        <v>2810438.2750500003</v>
      </c>
      <c r="Q73" s="5">
        <f t="shared" si="17"/>
        <v>17602219</v>
      </c>
    </row>
    <row r="74" spans="2:17" x14ac:dyDescent="0.25">
      <c r="B74" s="2" t="s">
        <v>123</v>
      </c>
      <c r="C74" s="3" t="s">
        <v>229</v>
      </c>
      <c r="D74" s="3" t="str">
        <f t="shared" si="9"/>
        <v>Save-A-Lot Markets</v>
      </c>
      <c r="E74" s="3" t="str">
        <f t="shared" si="10"/>
        <v>Save-A-Lot</v>
      </c>
      <c r="F74" s="3" t="str">
        <f t="shared" si="11"/>
        <v>Markets</v>
      </c>
      <c r="G74" s="3" t="str">
        <f t="shared" si="12"/>
        <v>SAVE-A-LOT</v>
      </c>
      <c r="H74" s="3" t="str">
        <f t="shared" si="13"/>
        <v>markets</v>
      </c>
      <c r="I74" s="3" t="s">
        <v>221</v>
      </c>
      <c r="J74" s="3" t="s">
        <v>78</v>
      </c>
      <c r="K74" s="3" t="s">
        <v>193</v>
      </c>
      <c r="L74" s="4">
        <v>400.81</v>
      </c>
      <c r="M74" s="3">
        <v>50</v>
      </c>
      <c r="N74" s="5">
        <f t="shared" si="14"/>
        <v>16439823.365</v>
      </c>
      <c r="O74" s="5">
        <f t="shared" si="15"/>
        <v>0</v>
      </c>
      <c r="P74" s="5">
        <f t="shared" si="16"/>
        <v>3123566.4393500001</v>
      </c>
      <c r="Q74" s="5">
        <f t="shared" si="17"/>
        <v>19563390</v>
      </c>
    </row>
    <row r="75" spans="2:17" x14ac:dyDescent="0.25">
      <c r="B75" s="2" t="s">
        <v>124</v>
      </c>
      <c r="C75" s="3" t="s">
        <v>233</v>
      </c>
      <c r="D75" s="3" t="str">
        <f t="shared" si="9"/>
        <v>Suprêmes Délices</v>
      </c>
      <c r="E75" s="3" t="str">
        <f t="shared" si="10"/>
        <v>Suprêmes</v>
      </c>
      <c r="F75" s="3" t="str">
        <f t="shared" si="11"/>
        <v>Délices</v>
      </c>
      <c r="G75" s="3" t="str">
        <f t="shared" si="12"/>
        <v>SUPRÊMES</v>
      </c>
      <c r="H75" s="3" t="str">
        <f t="shared" si="13"/>
        <v>délices</v>
      </c>
      <c r="I75" s="3" t="s">
        <v>224</v>
      </c>
      <c r="J75" s="3" t="s">
        <v>61</v>
      </c>
      <c r="K75" s="3" t="s">
        <v>187</v>
      </c>
      <c r="L75" s="4">
        <v>424.3</v>
      </c>
      <c r="M75" s="3">
        <v>50</v>
      </c>
      <c r="N75" s="5">
        <f t="shared" si="14"/>
        <v>17403300.949999999</v>
      </c>
      <c r="O75" s="5">
        <f t="shared" si="15"/>
        <v>0</v>
      </c>
      <c r="P75" s="5">
        <f t="shared" si="16"/>
        <v>3306627.1804999998</v>
      </c>
      <c r="Q75" s="5">
        <f t="shared" si="17"/>
        <v>20709928</v>
      </c>
    </row>
    <row r="76" spans="2:17" x14ac:dyDescent="0.25">
      <c r="B76" s="2" t="s">
        <v>125</v>
      </c>
      <c r="C76" s="3" t="s">
        <v>227</v>
      </c>
      <c r="D76" s="3" t="str">
        <f t="shared" si="9"/>
        <v>Ernst Handel</v>
      </c>
      <c r="E76" s="3" t="str">
        <f t="shared" si="10"/>
        <v>Ernst</v>
      </c>
      <c r="F76" s="3" t="str">
        <f t="shared" si="11"/>
        <v>Handel</v>
      </c>
      <c r="G76" s="3" t="str">
        <f t="shared" si="12"/>
        <v>ERNST</v>
      </c>
      <c r="H76" s="3" t="str">
        <f t="shared" si="13"/>
        <v>handel</v>
      </c>
      <c r="I76" s="3" t="s">
        <v>220</v>
      </c>
      <c r="J76" s="3" t="s">
        <v>37</v>
      </c>
      <c r="K76" s="3" t="s">
        <v>178</v>
      </c>
      <c r="L76" s="4">
        <v>458.78</v>
      </c>
      <c r="M76" s="3">
        <v>50</v>
      </c>
      <c r="N76" s="5">
        <f t="shared" si="14"/>
        <v>18817549.870000001</v>
      </c>
      <c r="O76" s="5">
        <f t="shared" si="15"/>
        <v>0</v>
      </c>
      <c r="P76" s="5">
        <f t="shared" si="16"/>
        <v>3575334.4753</v>
      </c>
      <c r="Q76" s="5">
        <f t="shared" si="17"/>
        <v>22392884</v>
      </c>
    </row>
    <row r="77" spans="2:17" x14ac:dyDescent="0.25">
      <c r="B77" s="2" t="s">
        <v>126</v>
      </c>
      <c r="C77" s="3" t="s">
        <v>226</v>
      </c>
      <c r="D77" s="3" t="str">
        <f t="shared" si="9"/>
        <v>Folies Gourmandes</v>
      </c>
      <c r="E77" s="3" t="str">
        <f t="shared" si="10"/>
        <v>Folies</v>
      </c>
      <c r="F77" s="3" t="str">
        <f t="shared" si="11"/>
        <v>Gourmandes</v>
      </c>
      <c r="G77" s="3" t="str">
        <f t="shared" si="12"/>
        <v>FOLIES</v>
      </c>
      <c r="H77" s="3" t="str">
        <f t="shared" si="13"/>
        <v>gourmandes</v>
      </c>
      <c r="I77" s="3" t="s">
        <v>219</v>
      </c>
      <c r="J77" s="3" t="s">
        <v>53</v>
      </c>
      <c r="K77" s="3" t="s">
        <v>209</v>
      </c>
      <c r="L77" s="4">
        <v>487.38</v>
      </c>
      <c r="M77" s="3">
        <v>50</v>
      </c>
      <c r="N77" s="5">
        <f t="shared" si="14"/>
        <v>19990621.77</v>
      </c>
      <c r="O77" s="5">
        <f t="shared" si="15"/>
        <v>0</v>
      </c>
      <c r="P77" s="5">
        <f t="shared" si="16"/>
        <v>3798218.1362999999</v>
      </c>
      <c r="Q77" s="5">
        <f t="shared" si="17"/>
        <v>23788840</v>
      </c>
    </row>
    <row r="78" spans="2:17" x14ac:dyDescent="0.25">
      <c r="B78" s="2" t="s">
        <v>127</v>
      </c>
      <c r="C78" s="3" t="s">
        <v>227</v>
      </c>
      <c r="D78" s="3" t="str">
        <f t="shared" si="9"/>
        <v>Ernst Handel</v>
      </c>
      <c r="E78" s="3" t="str">
        <f t="shared" si="10"/>
        <v>Ernst</v>
      </c>
      <c r="F78" s="3" t="str">
        <f t="shared" si="11"/>
        <v>Handel</v>
      </c>
      <c r="G78" s="3" t="str">
        <f t="shared" si="12"/>
        <v>ERNST</v>
      </c>
      <c r="H78" s="3" t="str">
        <f t="shared" si="13"/>
        <v>handel</v>
      </c>
      <c r="I78" s="3" t="s">
        <v>220</v>
      </c>
      <c r="J78" s="3" t="s">
        <v>12</v>
      </c>
      <c r="K78" s="3" t="s">
        <v>167</v>
      </c>
      <c r="L78" s="4">
        <v>789.95</v>
      </c>
      <c r="M78" s="3">
        <v>50</v>
      </c>
      <c r="N78" s="5">
        <f t="shared" si="14"/>
        <v>32400984.175000001</v>
      </c>
      <c r="O78" s="5">
        <f t="shared" si="15"/>
        <v>0</v>
      </c>
      <c r="P78" s="5">
        <f t="shared" si="16"/>
        <v>6156186.9932500003</v>
      </c>
      <c r="Q78" s="5">
        <f t="shared" si="17"/>
        <v>38557171</v>
      </c>
    </row>
    <row r="79" spans="2:17" x14ac:dyDescent="0.25">
      <c r="B79" s="2" t="s">
        <v>128</v>
      </c>
      <c r="C79" s="3" t="s">
        <v>227</v>
      </c>
      <c r="D79" s="3" t="str">
        <f t="shared" si="9"/>
        <v>Ernst Handel</v>
      </c>
      <c r="E79" s="3" t="str">
        <f t="shared" si="10"/>
        <v>Ernst</v>
      </c>
      <c r="F79" s="3" t="str">
        <f t="shared" si="11"/>
        <v>Handel</v>
      </c>
      <c r="G79" s="3" t="str">
        <f t="shared" si="12"/>
        <v>ERNST</v>
      </c>
      <c r="H79" s="3" t="str">
        <f t="shared" si="13"/>
        <v>handel</v>
      </c>
      <c r="I79" s="3" t="s">
        <v>220</v>
      </c>
      <c r="J79" s="3" t="s">
        <v>99</v>
      </c>
      <c r="K79" s="3" t="s">
        <v>201</v>
      </c>
      <c r="L79" s="4">
        <v>411.88</v>
      </c>
      <c r="M79" s="3">
        <v>52</v>
      </c>
      <c r="N79" s="5">
        <f t="shared" si="14"/>
        <v>17569631.060800001</v>
      </c>
      <c r="O79" s="5">
        <f t="shared" si="15"/>
        <v>0</v>
      </c>
      <c r="P79" s="5">
        <f t="shared" si="16"/>
        <v>3338229.9015520001</v>
      </c>
      <c r="Q79" s="5">
        <f t="shared" si="17"/>
        <v>20907861</v>
      </c>
    </row>
    <row r="80" spans="2:17" x14ac:dyDescent="0.25">
      <c r="B80" s="2" t="s">
        <v>129</v>
      </c>
      <c r="C80" s="3" t="s">
        <v>229</v>
      </c>
      <c r="D80" s="3" t="str">
        <f t="shared" si="9"/>
        <v>Save-A-Lot Markets</v>
      </c>
      <c r="E80" s="3" t="str">
        <f t="shared" si="10"/>
        <v>Save-A-Lot</v>
      </c>
      <c r="F80" s="3" t="str">
        <f t="shared" si="11"/>
        <v>Markets</v>
      </c>
      <c r="G80" s="3" t="str">
        <f t="shared" si="12"/>
        <v>SAVE-A-LOT</v>
      </c>
      <c r="H80" s="3" t="str">
        <f t="shared" si="13"/>
        <v>markets</v>
      </c>
      <c r="I80" s="3" t="s">
        <v>221</v>
      </c>
      <c r="J80" s="3" t="s">
        <v>119</v>
      </c>
      <c r="K80" s="3" t="s">
        <v>208</v>
      </c>
      <c r="L80" s="4">
        <v>487.57</v>
      </c>
      <c r="M80" s="3">
        <v>55</v>
      </c>
      <c r="N80" s="5">
        <f t="shared" si="14"/>
        <v>21998256.395500001</v>
      </c>
      <c r="O80" s="5">
        <f t="shared" si="15"/>
        <v>0</v>
      </c>
      <c r="P80" s="5">
        <f t="shared" si="16"/>
        <v>4179668.7151450003</v>
      </c>
      <c r="Q80" s="5">
        <f t="shared" si="17"/>
        <v>26177925</v>
      </c>
    </row>
    <row r="81" spans="2:17" x14ac:dyDescent="0.25">
      <c r="B81" s="2" t="s">
        <v>130</v>
      </c>
      <c r="C81" s="3" t="s">
        <v>229</v>
      </c>
      <c r="D81" s="3" t="str">
        <f t="shared" si="9"/>
        <v>Save-A-Lot Markets</v>
      </c>
      <c r="E81" s="3" t="str">
        <f t="shared" si="10"/>
        <v>Save-A-Lot</v>
      </c>
      <c r="F81" s="3" t="str">
        <f t="shared" si="11"/>
        <v>Markets</v>
      </c>
      <c r="G81" s="3" t="str">
        <f t="shared" si="12"/>
        <v>SAVE-A-LOT</v>
      </c>
      <c r="H81" s="3" t="str">
        <f t="shared" si="13"/>
        <v>markets</v>
      </c>
      <c r="I81" s="3" t="s">
        <v>221</v>
      </c>
      <c r="J81" s="3" t="s">
        <v>56</v>
      </c>
      <c r="K81" s="3" t="s">
        <v>186</v>
      </c>
      <c r="L81" s="4">
        <v>544.08000000000004</v>
      </c>
      <c r="M81" s="3">
        <v>55</v>
      </c>
      <c r="N81" s="5">
        <f t="shared" si="14"/>
        <v>24547883.052000001</v>
      </c>
      <c r="O81" s="5">
        <f t="shared" si="15"/>
        <v>0</v>
      </c>
      <c r="P81" s="5">
        <f t="shared" si="16"/>
        <v>4664097.7798800003</v>
      </c>
      <c r="Q81" s="5">
        <f t="shared" si="17"/>
        <v>29211981</v>
      </c>
    </row>
    <row r="82" spans="2:17" x14ac:dyDescent="0.25">
      <c r="B82" s="2" t="s">
        <v>131</v>
      </c>
      <c r="C82" s="3" t="s">
        <v>232</v>
      </c>
      <c r="D82" s="3" t="str">
        <f t="shared" si="9"/>
        <v>Mère Paillarde</v>
      </c>
      <c r="E82" s="3" t="str">
        <f t="shared" si="10"/>
        <v>Mère</v>
      </c>
      <c r="F82" s="3" t="str">
        <f t="shared" si="11"/>
        <v>Paillarde</v>
      </c>
      <c r="G82" s="3" t="str">
        <f t="shared" si="12"/>
        <v>MÈRE</v>
      </c>
      <c r="H82" s="3" t="str">
        <f t="shared" si="13"/>
        <v>paillarde</v>
      </c>
      <c r="I82" s="3" t="s">
        <v>223</v>
      </c>
      <c r="J82" s="3" t="s">
        <v>93</v>
      </c>
      <c r="K82" s="3" t="s">
        <v>199</v>
      </c>
      <c r="L82" s="4">
        <v>370.61</v>
      </c>
      <c r="M82" s="3">
        <v>60</v>
      </c>
      <c r="N82" s="5">
        <f t="shared" si="14"/>
        <v>18241350.078000002</v>
      </c>
      <c r="O82" s="5">
        <f t="shared" si="15"/>
        <v>0</v>
      </c>
      <c r="P82" s="5">
        <f t="shared" si="16"/>
        <v>3465856.5148200002</v>
      </c>
      <c r="Q82" s="5">
        <f t="shared" si="17"/>
        <v>21707207</v>
      </c>
    </row>
    <row r="83" spans="2:17" x14ac:dyDescent="0.25">
      <c r="B83" s="2" t="s">
        <v>132</v>
      </c>
      <c r="C83" s="3" t="s">
        <v>227</v>
      </c>
      <c r="D83" s="3" t="str">
        <f t="shared" si="9"/>
        <v>Ernst Handel</v>
      </c>
      <c r="E83" s="3" t="str">
        <f t="shared" si="10"/>
        <v>Ernst</v>
      </c>
      <c r="F83" s="3" t="str">
        <f t="shared" si="11"/>
        <v>Handel</v>
      </c>
      <c r="G83" s="3" t="str">
        <f t="shared" si="12"/>
        <v>ERNST</v>
      </c>
      <c r="H83" s="3" t="str">
        <f t="shared" si="13"/>
        <v>handel</v>
      </c>
      <c r="I83" s="3" t="s">
        <v>220</v>
      </c>
      <c r="J83" s="3" t="s">
        <v>133</v>
      </c>
      <c r="K83" s="3" t="s">
        <v>210</v>
      </c>
      <c r="L83" s="4">
        <v>411.88</v>
      </c>
      <c r="M83" s="3">
        <v>60</v>
      </c>
      <c r="N83" s="5">
        <f t="shared" si="14"/>
        <v>20272651.223999999</v>
      </c>
      <c r="O83" s="5">
        <f t="shared" si="15"/>
        <v>0</v>
      </c>
      <c r="P83" s="5">
        <f t="shared" si="16"/>
        <v>3851803.7325599999</v>
      </c>
      <c r="Q83" s="5">
        <f t="shared" si="17"/>
        <v>24124455</v>
      </c>
    </row>
    <row r="84" spans="2:17" x14ac:dyDescent="0.25">
      <c r="B84" s="2" t="s">
        <v>134</v>
      </c>
      <c r="C84" s="3" t="s">
        <v>229</v>
      </c>
      <c r="D84" s="3" t="str">
        <f t="shared" si="9"/>
        <v>Save-A-Lot Markets</v>
      </c>
      <c r="E84" s="3" t="str">
        <f t="shared" si="10"/>
        <v>Save-A-Lot</v>
      </c>
      <c r="F84" s="3" t="str">
        <f t="shared" si="11"/>
        <v>Markets</v>
      </c>
      <c r="G84" s="3" t="str">
        <f t="shared" si="12"/>
        <v>SAVE-A-LOT</v>
      </c>
      <c r="H84" s="3" t="str">
        <f t="shared" si="13"/>
        <v>markets</v>
      </c>
      <c r="I84" s="3" t="s">
        <v>221</v>
      </c>
      <c r="J84" s="3" t="s">
        <v>21</v>
      </c>
      <c r="K84" s="3" t="s">
        <v>171</v>
      </c>
      <c r="L84" s="4">
        <v>487.57</v>
      </c>
      <c r="M84" s="3">
        <v>60</v>
      </c>
      <c r="N84" s="5">
        <f t="shared" si="14"/>
        <v>23998097.886</v>
      </c>
      <c r="O84" s="5">
        <f t="shared" si="15"/>
        <v>0</v>
      </c>
      <c r="P84" s="5">
        <f t="shared" si="16"/>
        <v>4559638.59834</v>
      </c>
      <c r="Q84" s="5">
        <f t="shared" si="17"/>
        <v>28557736</v>
      </c>
    </row>
    <row r="85" spans="2:17" x14ac:dyDescent="0.25">
      <c r="B85" s="2" t="s">
        <v>135</v>
      </c>
      <c r="C85" s="3" t="s">
        <v>237</v>
      </c>
      <c r="D85" s="3" t="str">
        <f t="shared" si="9"/>
        <v>Owl All-Night Grocers</v>
      </c>
      <c r="E85" s="3" t="str">
        <f t="shared" si="10"/>
        <v>Owl</v>
      </c>
      <c r="F85" s="3" t="str">
        <f t="shared" si="11"/>
        <v>All-Night Grocers</v>
      </c>
      <c r="G85" s="3" t="str">
        <f t="shared" si="12"/>
        <v>OWL</v>
      </c>
      <c r="H85" s="3" t="str">
        <f t="shared" si="13"/>
        <v>all-night grocers</v>
      </c>
      <c r="I85" s="3" t="s">
        <v>225</v>
      </c>
      <c r="J85" s="3" t="s">
        <v>103</v>
      </c>
      <c r="K85" s="3" t="s">
        <v>202</v>
      </c>
      <c r="L85" s="4">
        <v>580.91</v>
      </c>
      <c r="M85" s="3">
        <v>60</v>
      </c>
      <c r="N85" s="5">
        <f t="shared" si="14"/>
        <v>28592274.017999999</v>
      </c>
      <c r="O85" s="5">
        <f t="shared" si="15"/>
        <v>0</v>
      </c>
      <c r="P85" s="5">
        <f t="shared" si="16"/>
        <v>5432532.0634199996</v>
      </c>
      <c r="Q85" s="5">
        <f t="shared" si="17"/>
        <v>34024806</v>
      </c>
    </row>
    <row r="86" spans="2:17" x14ac:dyDescent="0.25">
      <c r="B86" s="2" t="s">
        <v>136</v>
      </c>
      <c r="C86" s="3" t="s">
        <v>236</v>
      </c>
      <c r="D86" s="3" t="str">
        <f t="shared" si="9"/>
        <v>Rattlesnake Canyon Grocery</v>
      </c>
      <c r="E86" s="3" t="str">
        <f t="shared" si="10"/>
        <v>Rattlesnake</v>
      </c>
      <c r="F86" s="3" t="str">
        <f t="shared" si="11"/>
        <v>Canyon Grocery</v>
      </c>
      <c r="G86" s="3" t="str">
        <f t="shared" si="12"/>
        <v>RATTLESNAKE</v>
      </c>
      <c r="H86" s="3" t="str">
        <f t="shared" si="13"/>
        <v>canyon grocery</v>
      </c>
      <c r="I86" s="3" t="s">
        <v>221</v>
      </c>
      <c r="J86" s="3" t="s">
        <v>48</v>
      </c>
      <c r="K86" s="3" t="s">
        <v>183</v>
      </c>
      <c r="L86" s="4">
        <v>708.95</v>
      </c>
      <c r="M86" s="3">
        <v>60</v>
      </c>
      <c r="N86" s="5">
        <f t="shared" si="14"/>
        <v>34894377.210000001</v>
      </c>
      <c r="O86" s="5">
        <f t="shared" si="15"/>
        <v>0</v>
      </c>
      <c r="P86" s="5">
        <f t="shared" si="16"/>
        <v>6629931.6699000001</v>
      </c>
      <c r="Q86" s="5">
        <f t="shared" si="17"/>
        <v>41524309</v>
      </c>
    </row>
    <row r="87" spans="2:17" x14ac:dyDescent="0.25">
      <c r="B87" s="2" t="s">
        <v>137</v>
      </c>
      <c r="C87" s="3" t="s">
        <v>229</v>
      </c>
      <c r="D87" s="3" t="str">
        <f t="shared" si="9"/>
        <v>Save-A-Lot Markets</v>
      </c>
      <c r="E87" s="3" t="str">
        <f t="shared" si="10"/>
        <v>Save-A-Lot</v>
      </c>
      <c r="F87" s="3" t="str">
        <f t="shared" si="11"/>
        <v>Markets</v>
      </c>
      <c r="G87" s="3" t="str">
        <f t="shared" si="12"/>
        <v>SAVE-A-LOT</v>
      </c>
      <c r="H87" s="3" t="str">
        <f t="shared" si="13"/>
        <v>markets</v>
      </c>
      <c r="I87" s="3" t="s">
        <v>221</v>
      </c>
      <c r="J87" s="3" t="s">
        <v>29</v>
      </c>
      <c r="K87" s="3" t="s">
        <v>175</v>
      </c>
      <c r="L87" s="4">
        <v>830.75</v>
      </c>
      <c r="M87" s="3">
        <v>60</v>
      </c>
      <c r="N87" s="5">
        <f t="shared" si="14"/>
        <v>40889348.850000001</v>
      </c>
      <c r="O87" s="5">
        <f t="shared" si="15"/>
        <v>0</v>
      </c>
      <c r="P87" s="5">
        <f t="shared" si="16"/>
        <v>7768976.2815000005</v>
      </c>
      <c r="Q87" s="5">
        <f t="shared" si="17"/>
        <v>48658325</v>
      </c>
    </row>
    <row r="88" spans="2:17" x14ac:dyDescent="0.25">
      <c r="B88" s="2" t="s">
        <v>138</v>
      </c>
      <c r="C88" s="3" t="s">
        <v>232</v>
      </c>
      <c r="D88" s="3" t="str">
        <f t="shared" si="9"/>
        <v>Mère Paillarde</v>
      </c>
      <c r="E88" s="3" t="str">
        <f t="shared" si="10"/>
        <v>Mère</v>
      </c>
      <c r="F88" s="3" t="str">
        <f t="shared" si="11"/>
        <v>Paillarde</v>
      </c>
      <c r="G88" s="3" t="str">
        <f t="shared" si="12"/>
        <v>MÈRE</v>
      </c>
      <c r="H88" s="3" t="str">
        <f t="shared" si="13"/>
        <v>paillarde</v>
      </c>
      <c r="I88" s="3" t="s">
        <v>223</v>
      </c>
      <c r="J88" s="3" t="s">
        <v>35</v>
      </c>
      <c r="K88" s="3" t="s">
        <v>177</v>
      </c>
      <c r="L88" s="4">
        <v>379.13</v>
      </c>
      <c r="M88" s="3">
        <v>70</v>
      </c>
      <c r="N88" s="5">
        <f t="shared" si="14"/>
        <v>21770819.903000001</v>
      </c>
      <c r="O88" s="5">
        <f t="shared" si="15"/>
        <v>0</v>
      </c>
      <c r="P88" s="5">
        <f t="shared" si="16"/>
        <v>4136455.7815700001</v>
      </c>
      <c r="Q88" s="5">
        <f t="shared" si="17"/>
        <v>25907276</v>
      </c>
    </row>
    <row r="89" spans="2:17" x14ac:dyDescent="0.25">
      <c r="B89" s="2" t="s">
        <v>139</v>
      </c>
      <c r="C89" s="3" t="s">
        <v>227</v>
      </c>
      <c r="D89" s="3" t="str">
        <f t="shared" si="9"/>
        <v>Ernst Handel</v>
      </c>
      <c r="E89" s="3" t="str">
        <f t="shared" si="10"/>
        <v>Ernst</v>
      </c>
      <c r="F89" s="3" t="str">
        <f t="shared" si="11"/>
        <v>Handel</v>
      </c>
      <c r="G89" s="3" t="str">
        <f t="shared" si="12"/>
        <v>ERNST</v>
      </c>
      <c r="H89" s="3" t="str">
        <f t="shared" si="13"/>
        <v>handel</v>
      </c>
      <c r="I89" s="3" t="s">
        <v>220</v>
      </c>
      <c r="J89" s="3" t="s">
        <v>23</v>
      </c>
      <c r="K89" s="3" t="s">
        <v>172</v>
      </c>
      <c r="L89" s="4">
        <v>458.78</v>
      </c>
      <c r="M89" s="3">
        <v>70</v>
      </c>
      <c r="N89" s="5">
        <f t="shared" si="14"/>
        <v>26344569.818</v>
      </c>
      <c r="O89" s="5">
        <f t="shared" si="15"/>
        <v>0</v>
      </c>
      <c r="P89" s="5">
        <f t="shared" si="16"/>
        <v>5005468.2654200001</v>
      </c>
      <c r="Q89" s="5">
        <f t="shared" si="17"/>
        <v>31350038</v>
      </c>
    </row>
    <row r="90" spans="2:17" x14ac:dyDescent="0.25">
      <c r="B90" s="2" t="s">
        <v>140</v>
      </c>
      <c r="C90" s="3" t="s">
        <v>229</v>
      </c>
      <c r="D90" s="3" t="str">
        <f t="shared" si="9"/>
        <v>Save-A-Lot Markets</v>
      </c>
      <c r="E90" s="3" t="str">
        <f t="shared" si="10"/>
        <v>Save-A-Lot</v>
      </c>
      <c r="F90" s="3" t="str">
        <f t="shared" si="11"/>
        <v>Markets</v>
      </c>
      <c r="G90" s="3" t="str">
        <f t="shared" si="12"/>
        <v>SAVE-A-LOT</v>
      </c>
      <c r="H90" s="3" t="str">
        <f t="shared" si="13"/>
        <v>markets</v>
      </c>
      <c r="I90" s="3" t="s">
        <v>221</v>
      </c>
      <c r="J90" s="3" t="s">
        <v>94</v>
      </c>
      <c r="K90" s="3" t="s">
        <v>203</v>
      </c>
      <c r="L90" s="4">
        <v>544.08000000000004</v>
      </c>
      <c r="M90" s="3">
        <v>70</v>
      </c>
      <c r="N90" s="5">
        <f t="shared" si="14"/>
        <v>31242760.248000007</v>
      </c>
      <c r="O90" s="5">
        <f t="shared" si="15"/>
        <v>0</v>
      </c>
      <c r="P90" s="5">
        <f t="shared" si="16"/>
        <v>5936124.4471200015</v>
      </c>
      <c r="Q90" s="5">
        <f t="shared" si="17"/>
        <v>37178885</v>
      </c>
    </row>
    <row r="91" spans="2:17" x14ac:dyDescent="0.25">
      <c r="B91" s="2" t="s">
        <v>141</v>
      </c>
      <c r="C91" s="3" t="s">
        <v>227</v>
      </c>
      <c r="D91" s="3" t="str">
        <f t="shared" si="9"/>
        <v>Ernst Handel</v>
      </c>
      <c r="E91" s="3" t="str">
        <f t="shared" si="10"/>
        <v>Ernst</v>
      </c>
      <c r="F91" s="3" t="str">
        <f t="shared" si="11"/>
        <v>Handel</v>
      </c>
      <c r="G91" s="3" t="str">
        <f t="shared" si="12"/>
        <v>ERNST</v>
      </c>
      <c r="H91" s="3" t="str">
        <f t="shared" si="13"/>
        <v>handel</v>
      </c>
      <c r="I91" s="3" t="s">
        <v>220</v>
      </c>
      <c r="J91" s="3" t="s">
        <v>142</v>
      </c>
      <c r="K91" s="3" t="s">
        <v>211</v>
      </c>
      <c r="L91" s="4">
        <v>789.95</v>
      </c>
      <c r="M91" s="3">
        <v>70</v>
      </c>
      <c r="N91" s="5">
        <f t="shared" si="14"/>
        <v>45361377.844999999</v>
      </c>
      <c r="O91" s="5">
        <f t="shared" si="15"/>
        <v>0</v>
      </c>
      <c r="P91" s="5">
        <f t="shared" si="16"/>
        <v>8618661.7905499991</v>
      </c>
      <c r="Q91" s="5">
        <f t="shared" si="17"/>
        <v>53980040</v>
      </c>
    </row>
    <row r="92" spans="2:17" x14ac:dyDescent="0.25">
      <c r="B92" s="2" t="s">
        <v>143</v>
      </c>
      <c r="C92" s="3" t="s">
        <v>229</v>
      </c>
      <c r="D92" s="3" t="str">
        <f t="shared" si="9"/>
        <v>Save-A-Lot Markets</v>
      </c>
      <c r="E92" s="3" t="str">
        <f t="shared" si="10"/>
        <v>Save-A-Lot</v>
      </c>
      <c r="F92" s="3" t="str">
        <f t="shared" si="11"/>
        <v>Markets</v>
      </c>
      <c r="G92" s="3" t="str">
        <f t="shared" si="12"/>
        <v>SAVE-A-LOT</v>
      </c>
      <c r="H92" s="3" t="str">
        <f t="shared" si="13"/>
        <v>markets</v>
      </c>
      <c r="I92" s="3" t="s">
        <v>221</v>
      </c>
      <c r="J92" s="3" t="s">
        <v>56</v>
      </c>
      <c r="K92" s="3" t="s">
        <v>186</v>
      </c>
      <c r="L92" s="4">
        <v>830.75</v>
      </c>
      <c r="M92" s="3">
        <v>70</v>
      </c>
      <c r="N92" s="5">
        <f t="shared" si="14"/>
        <v>47704240.325000003</v>
      </c>
      <c r="O92" s="5">
        <f t="shared" si="15"/>
        <v>0</v>
      </c>
      <c r="P92" s="5">
        <f t="shared" si="16"/>
        <v>9063805.66175</v>
      </c>
      <c r="Q92" s="5">
        <f t="shared" si="17"/>
        <v>56768046</v>
      </c>
    </row>
    <row r="93" spans="2:17" x14ac:dyDescent="0.25">
      <c r="B93" s="2" t="s">
        <v>144</v>
      </c>
      <c r="C93" s="3" t="s">
        <v>231</v>
      </c>
      <c r="D93" s="3" t="str">
        <f t="shared" si="9"/>
        <v>Queen Cozinha</v>
      </c>
      <c r="E93" s="3" t="str">
        <f t="shared" si="10"/>
        <v>Queen</v>
      </c>
      <c r="F93" s="3" t="str">
        <f t="shared" si="11"/>
        <v>Cozinha</v>
      </c>
      <c r="G93" s="3" t="str">
        <f t="shared" si="12"/>
        <v>QUEEN</v>
      </c>
      <c r="H93" s="3" t="str">
        <f t="shared" si="13"/>
        <v>cozinha</v>
      </c>
      <c r="I93" s="3" t="s">
        <v>222</v>
      </c>
      <c r="J93" s="3" t="s">
        <v>145</v>
      </c>
      <c r="K93" s="3" t="s">
        <v>212</v>
      </c>
      <c r="L93" s="4">
        <v>890.78</v>
      </c>
      <c r="M93" s="3">
        <v>70</v>
      </c>
      <c r="N93" s="5">
        <f t="shared" si="14"/>
        <v>51151349.017999999</v>
      </c>
      <c r="O93" s="5">
        <f t="shared" si="15"/>
        <v>0</v>
      </c>
      <c r="P93" s="5">
        <f t="shared" si="16"/>
        <v>9718756.3134199996</v>
      </c>
      <c r="Q93" s="5">
        <f t="shared" si="17"/>
        <v>60870105</v>
      </c>
    </row>
    <row r="94" spans="2:17" x14ac:dyDescent="0.25">
      <c r="B94" s="2" t="s">
        <v>146</v>
      </c>
      <c r="C94" s="3" t="s">
        <v>227</v>
      </c>
      <c r="D94" s="3" t="str">
        <f t="shared" si="9"/>
        <v>Ernst Handel</v>
      </c>
      <c r="E94" s="3" t="str">
        <f t="shared" si="10"/>
        <v>Ernst</v>
      </c>
      <c r="F94" s="3" t="str">
        <f t="shared" si="11"/>
        <v>Handel</v>
      </c>
      <c r="G94" s="3" t="str">
        <f t="shared" si="12"/>
        <v>ERNST</v>
      </c>
      <c r="H94" s="3" t="str">
        <f t="shared" si="13"/>
        <v>handel</v>
      </c>
      <c r="I94" s="3" t="s">
        <v>220</v>
      </c>
      <c r="J94" s="3" t="s">
        <v>19</v>
      </c>
      <c r="K94" s="3" t="s">
        <v>170</v>
      </c>
      <c r="L94" s="4">
        <v>353.07</v>
      </c>
      <c r="M94" s="3">
        <v>80</v>
      </c>
      <c r="N94" s="5">
        <f t="shared" si="14"/>
        <v>23170713.048</v>
      </c>
      <c r="O94" s="5">
        <f t="shared" si="15"/>
        <v>0</v>
      </c>
      <c r="P94" s="5">
        <f t="shared" si="16"/>
        <v>4402435.4791200003</v>
      </c>
      <c r="Q94" s="5">
        <f t="shared" si="17"/>
        <v>27573149</v>
      </c>
    </row>
    <row r="95" spans="2:17" x14ac:dyDescent="0.25">
      <c r="B95" s="2" t="s">
        <v>147</v>
      </c>
      <c r="C95" s="3" t="s">
        <v>229</v>
      </c>
      <c r="D95" s="3" t="str">
        <f t="shared" si="9"/>
        <v>Save-A-Lot Markets</v>
      </c>
      <c r="E95" s="3" t="str">
        <f t="shared" si="10"/>
        <v>Save-A-Lot</v>
      </c>
      <c r="F95" s="3" t="str">
        <f t="shared" si="11"/>
        <v>Markets</v>
      </c>
      <c r="G95" s="3" t="str">
        <f t="shared" si="12"/>
        <v>SAVE-A-LOT</v>
      </c>
      <c r="H95" s="3" t="str">
        <f t="shared" si="13"/>
        <v>markets</v>
      </c>
      <c r="I95" s="3" t="s">
        <v>221</v>
      </c>
      <c r="J95" s="3" t="s">
        <v>44</v>
      </c>
      <c r="K95" s="3" t="s">
        <v>181</v>
      </c>
      <c r="L95" s="4">
        <v>400.81</v>
      </c>
      <c r="M95" s="3">
        <v>80</v>
      </c>
      <c r="N95" s="5">
        <f t="shared" si="14"/>
        <v>26303717.384</v>
      </c>
      <c r="O95" s="5">
        <f t="shared" si="15"/>
        <v>0</v>
      </c>
      <c r="P95" s="5">
        <f t="shared" si="16"/>
        <v>4997706.30296</v>
      </c>
      <c r="Q95" s="5">
        <f t="shared" si="17"/>
        <v>31301424</v>
      </c>
    </row>
    <row r="96" spans="2:17" x14ac:dyDescent="0.25">
      <c r="B96" s="2" t="s">
        <v>148</v>
      </c>
      <c r="C96" s="3" t="s">
        <v>227</v>
      </c>
      <c r="D96" s="3" t="str">
        <f t="shared" si="9"/>
        <v>Ernst Handel</v>
      </c>
      <c r="E96" s="3" t="str">
        <f t="shared" si="10"/>
        <v>Ernst</v>
      </c>
      <c r="F96" s="3" t="str">
        <f t="shared" si="11"/>
        <v>Handel</v>
      </c>
      <c r="G96" s="3" t="str">
        <f t="shared" si="12"/>
        <v>ERNST</v>
      </c>
      <c r="H96" s="3" t="str">
        <f t="shared" si="13"/>
        <v>handel</v>
      </c>
      <c r="I96" s="3" t="s">
        <v>220</v>
      </c>
      <c r="J96" s="3" t="s">
        <v>42</v>
      </c>
      <c r="K96" s="3" t="s">
        <v>180</v>
      </c>
      <c r="L96" s="4">
        <v>477.9</v>
      </c>
      <c r="M96" s="3">
        <v>80</v>
      </c>
      <c r="N96" s="5">
        <f t="shared" si="14"/>
        <v>31362856.560000002</v>
      </c>
      <c r="O96" s="5">
        <f t="shared" si="15"/>
        <v>0</v>
      </c>
      <c r="P96" s="5">
        <f t="shared" si="16"/>
        <v>5958942.7464000005</v>
      </c>
      <c r="Q96" s="5">
        <f t="shared" si="17"/>
        <v>37321799</v>
      </c>
    </row>
    <row r="97" spans="2:17" x14ac:dyDescent="0.25">
      <c r="B97" s="2" t="s">
        <v>149</v>
      </c>
      <c r="C97" s="3" t="s">
        <v>229</v>
      </c>
      <c r="D97" s="3" t="str">
        <f t="shared" si="9"/>
        <v>Save-A-Lot Markets</v>
      </c>
      <c r="E97" s="3" t="str">
        <f t="shared" si="10"/>
        <v>Save-A-Lot</v>
      </c>
      <c r="F97" s="3" t="str">
        <f t="shared" si="11"/>
        <v>Markets</v>
      </c>
      <c r="G97" s="3" t="str">
        <f t="shared" si="12"/>
        <v>SAVE-A-LOT</v>
      </c>
      <c r="H97" s="3" t="str">
        <f t="shared" si="13"/>
        <v>markets</v>
      </c>
      <c r="I97" s="3" t="s">
        <v>221</v>
      </c>
      <c r="J97" s="3" t="s">
        <v>150</v>
      </c>
      <c r="K97" s="3" t="s">
        <v>213</v>
      </c>
      <c r="L97" s="4">
        <v>487.57</v>
      </c>
      <c r="M97" s="3">
        <v>80</v>
      </c>
      <c r="N97" s="5">
        <f t="shared" si="14"/>
        <v>31997463.848000001</v>
      </c>
      <c r="O97" s="5">
        <f t="shared" si="15"/>
        <v>0</v>
      </c>
      <c r="P97" s="5">
        <f t="shared" si="16"/>
        <v>6079518.13112</v>
      </c>
      <c r="Q97" s="5">
        <f t="shared" si="17"/>
        <v>38076982</v>
      </c>
    </row>
    <row r="98" spans="2:17" x14ac:dyDescent="0.25">
      <c r="B98" s="2" t="s">
        <v>151</v>
      </c>
      <c r="C98" s="3" t="s">
        <v>229</v>
      </c>
      <c r="D98" s="3" t="str">
        <f t="shared" si="9"/>
        <v>Save-A-Lot Markets</v>
      </c>
      <c r="E98" s="3" t="str">
        <f t="shared" si="10"/>
        <v>Save-A-Lot</v>
      </c>
      <c r="F98" s="3" t="str">
        <f t="shared" si="11"/>
        <v>Markets</v>
      </c>
      <c r="G98" s="3" t="str">
        <f t="shared" si="12"/>
        <v>SAVE-A-LOT</v>
      </c>
      <c r="H98" s="3" t="str">
        <f t="shared" si="13"/>
        <v>markets</v>
      </c>
      <c r="I98" s="3" t="s">
        <v>221</v>
      </c>
      <c r="J98" s="3" t="s">
        <v>99</v>
      </c>
      <c r="K98" s="3" t="s">
        <v>201</v>
      </c>
      <c r="L98" s="4">
        <v>544.08000000000004</v>
      </c>
      <c r="M98" s="3">
        <v>80</v>
      </c>
      <c r="N98" s="5">
        <f t="shared" si="14"/>
        <v>35706011.712000005</v>
      </c>
      <c r="O98" s="5">
        <f t="shared" si="15"/>
        <v>0</v>
      </c>
      <c r="P98" s="5">
        <f t="shared" si="16"/>
        <v>6784142.2252800008</v>
      </c>
      <c r="Q98" s="5">
        <f t="shared" si="17"/>
        <v>42490154</v>
      </c>
    </row>
    <row r="99" spans="2:17" x14ac:dyDescent="0.25">
      <c r="B99" s="2" t="s">
        <v>152</v>
      </c>
      <c r="C99" s="3" t="s">
        <v>237</v>
      </c>
      <c r="D99" s="3" t="str">
        <f t="shared" si="9"/>
        <v>Owl All-Night Grocers</v>
      </c>
      <c r="E99" s="3" t="str">
        <f t="shared" si="10"/>
        <v>Owl</v>
      </c>
      <c r="F99" s="3" t="str">
        <f t="shared" si="11"/>
        <v>All-Night Grocers</v>
      </c>
      <c r="G99" s="3" t="str">
        <f t="shared" si="12"/>
        <v>OWL</v>
      </c>
      <c r="H99" s="3" t="str">
        <f t="shared" si="13"/>
        <v>all-night grocers</v>
      </c>
      <c r="I99" s="3" t="s">
        <v>225</v>
      </c>
      <c r="J99" s="3" t="s">
        <v>54</v>
      </c>
      <c r="K99" s="3" t="s">
        <v>200</v>
      </c>
      <c r="L99" s="4">
        <v>603.54</v>
      </c>
      <c r="M99" s="3">
        <v>80</v>
      </c>
      <c r="N99" s="5">
        <f t="shared" si="14"/>
        <v>39608157.456</v>
      </c>
      <c r="O99" s="5">
        <f t="shared" si="15"/>
        <v>0</v>
      </c>
      <c r="P99" s="5">
        <f t="shared" si="16"/>
        <v>7525549.9166400004</v>
      </c>
      <c r="Q99" s="5">
        <f t="shared" si="17"/>
        <v>47133707</v>
      </c>
    </row>
    <row r="100" spans="2:17" x14ac:dyDescent="0.25">
      <c r="B100" s="2" t="s">
        <v>153</v>
      </c>
      <c r="C100" s="3" t="s">
        <v>229</v>
      </c>
      <c r="D100" s="3" t="str">
        <f t="shared" si="9"/>
        <v>Save-A-Lot Markets</v>
      </c>
      <c r="E100" s="3" t="str">
        <f t="shared" si="10"/>
        <v>Save-A-Lot</v>
      </c>
      <c r="F100" s="3" t="str">
        <f t="shared" si="11"/>
        <v>Markets</v>
      </c>
      <c r="G100" s="3" t="str">
        <f t="shared" si="12"/>
        <v>SAVE-A-LOT</v>
      </c>
      <c r="H100" s="3" t="str">
        <f t="shared" si="13"/>
        <v>markets</v>
      </c>
      <c r="I100" s="3" t="s">
        <v>221</v>
      </c>
      <c r="J100" s="3" t="s">
        <v>37</v>
      </c>
      <c r="K100" s="3" t="s">
        <v>178</v>
      </c>
      <c r="L100" s="4">
        <v>657.54</v>
      </c>
      <c r="M100" s="3">
        <v>84</v>
      </c>
      <c r="N100" s="5">
        <f t="shared" si="14"/>
        <v>45309582.208800003</v>
      </c>
      <c r="O100" s="5">
        <f t="shared" si="15"/>
        <v>0</v>
      </c>
      <c r="P100" s="5">
        <f t="shared" si="16"/>
        <v>8608820.6196720004</v>
      </c>
      <c r="Q100" s="5">
        <f t="shared" si="17"/>
        <v>53918403</v>
      </c>
    </row>
    <row r="101" spans="2:17" x14ac:dyDescent="0.25">
      <c r="B101" s="2" t="s">
        <v>154</v>
      </c>
      <c r="C101" s="3" t="s">
        <v>229</v>
      </c>
      <c r="D101" s="3" t="str">
        <f t="shared" si="9"/>
        <v>Save-A-Lot Markets</v>
      </c>
      <c r="E101" s="3" t="str">
        <f t="shared" si="10"/>
        <v>Save-A-Lot</v>
      </c>
      <c r="F101" s="3" t="str">
        <f t="shared" si="11"/>
        <v>Markets</v>
      </c>
      <c r="G101" s="3" t="str">
        <f t="shared" si="12"/>
        <v>SAVE-A-LOT</v>
      </c>
      <c r="H101" s="3" t="str">
        <f t="shared" si="13"/>
        <v>markets</v>
      </c>
      <c r="I101" s="3" t="s">
        <v>221</v>
      </c>
      <c r="J101" s="3" t="s">
        <v>80</v>
      </c>
      <c r="K101" s="3" t="s">
        <v>194</v>
      </c>
      <c r="L101" s="4">
        <v>388.98</v>
      </c>
      <c r="M101" s="3">
        <v>100</v>
      </c>
      <c r="N101" s="5">
        <f t="shared" si="14"/>
        <v>31909196.34</v>
      </c>
      <c r="O101" s="5">
        <f t="shared" si="15"/>
        <v>0</v>
      </c>
      <c r="P101" s="5">
        <f t="shared" si="16"/>
        <v>6062747.3046000004</v>
      </c>
      <c r="Q101" s="5">
        <f t="shared" si="17"/>
        <v>37971944</v>
      </c>
    </row>
    <row r="102" spans="2:17" x14ac:dyDescent="0.25">
      <c r="B102" s="2" t="s">
        <v>155</v>
      </c>
      <c r="C102" s="3" t="s">
        <v>229</v>
      </c>
      <c r="D102" s="3" t="str">
        <f t="shared" si="9"/>
        <v>Save-A-Lot Markets</v>
      </c>
      <c r="E102" s="3" t="str">
        <f t="shared" si="10"/>
        <v>Save-A-Lot</v>
      </c>
      <c r="F102" s="3" t="str">
        <f t="shared" si="11"/>
        <v>Markets</v>
      </c>
      <c r="G102" s="3" t="str">
        <f t="shared" si="12"/>
        <v>SAVE-A-LOT</v>
      </c>
      <c r="H102" s="3" t="str">
        <f t="shared" si="13"/>
        <v>markets</v>
      </c>
      <c r="I102" s="3" t="s">
        <v>221</v>
      </c>
      <c r="J102" s="3" t="s">
        <v>83</v>
      </c>
      <c r="K102" s="3" t="s">
        <v>214</v>
      </c>
      <c r="L102" s="4">
        <v>830.75</v>
      </c>
      <c r="M102" s="3">
        <v>100</v>
      </c>
      <c r="N102" s="5">
        <f t="shared" si="14"/>
        <v>68148914.75</v>
      </c>
      <c r="O102" s="5">
        <f t="shared" si="15"/>
        <v>0</v>
      </c>
      <c r="P102" s="5">
        <f t="shared" si="16"/>
        <v>12948293.8025</v>
      </c>
      <c r="Q102" s="5">
        <f t="shared" si="17"/>
        <v>81097209</v>
      </c>
    </row>
    <row r="103" spans="2:17" x14ac:dyDescent="0.25">
      <c r="B103" s="2" t="s">
        <v>156</v>
      </c>
      <c r="C103" s="3" t="s">
        <v>229</v>
      </c>
      <c r="D103" s="3" t="str">
        <f t="shared" si="9"/>
        <v>Save-A-Lot Markets</v>
      </c>
      <c r="E103" s="3" t="str">
        <f t="shared" si="10"/>
        <v>Save-A-Lot</v>
      </c>
      <c r="F103" s="3" t="str">
        <f t="shared" si="11"/>
        <v>Markets</v>
      </c>
      <c r="G103" s="3" t="str">
        <f t="shared" si="12"/>
        <v>SAVE-A-LOT</v>
      </c>
      <c r="H103" s="3" t="str">
        <f t="shared" si="13"/>
        <v>markets</v>
      </c>
      <c r="I103" s="3" t="s">
        <v>221</v>
      </c>
      <c r="J103" s="3" t="s">
        <v>157</v>
      </c>
      <c r="K103" s="3" t="s">
        <v>215</v>
      </c>
      <c r="L103" s="4">
        <v>830.75</v>
      </c>
      <c r="M103" s="3">
        <v>100</v>
      </c>
      <c r="N103" s="5">
        <f t="shared" si="14"/>
        <v>68148914.75</v>
      </c>
      <c r="O103" s="5">
        <f t="shared" si="15"/>
        <v>0</v>
      </c>
      <c r="P103" s="5">
        <f t="shared" si="16"/>
        <v>12948293.8025</v>
      </c>
      <c r="Q103" s="5">
        <f t="shared" si="17"/>
        <v>81097209</v>
      </c>
    </row>
    <row r="104" spans="2:17" x14ac:dyDescent="0.25">
      <c r="B104" s="2" t="s">
        <v>158</v>
      </c>
      <c r="C104" s="3" t="s">
        <v>227</v>
      </c>
      <c r="D104" s="3" t="str">
        <f t="shared" si="9"/>
        <v>Ernst Handel</v>
      </c>
      <c r="E104" s="3" t="str">
        <f t="shared" si="10"/>
        <v>Ernst</v>
      </c>
      <c r="F104" s="3" t="str">
        <f t="shared" si="11"/>
        <v>Handel</v>
      </c>
      <c r="G104" s="3" t="str">
        <f t="shared" si="12"/>
        <v>ERNST</v>
      </c>
      <c r="H104" s="3" t="str">
        <f t="shared" si="13"/>
        <v>handel</v>
      </c>
      <c r="I104" s="3" t="s">
        <v>220</v>
      </c>
      <c r="J104" s="3" t="s">
        <v>61</v>
      </c>
      <c r="K104" s="3" t="s">
        <v>187</v>
      </c>
      <c r="L104" s="4">
        <v>754.26</v>
      </c>
      <c r="M104" s="3">
        <v>110</v>
      </c>
      <c r="N104" s="5">
        <f t="shared" si="14"/>
        <v>68061631.638000011</v>
      </c>
      <c r="O104" s="5">
        <f t="shared" si="15"/>
        <v>0</v>
      </c>
      <c r="P104" s="5">
        <f t="shared" si="16"/>
        <v>12931710.011220003</v>
      </c>
      <c r="Q104" s="5">
        <f t="shared" si="17"/>
        <v>80993342</v>
      </c>
    </row>
    <row r="105" spans="2:17" x14ac:dyDescent="0.25">
      <c r="B105" s="2" t="s">
        <v>159</v>
      </c>
      <c r="C105" s="3" t="s">
        <v>227</v>
      </c>
      <c r="D105" s="3" t="str">
        <f t="shared" si="9"/>
        <v>Ernst Handel</v>
      </c>
      <c r="E105" s="3" t="str">
        <f t="shared" si="10"/>
        <v>Ernst</v>
      </c>
      <c r="F105" s="3" t="str">
        <f t="shared" si="11"/>
        <v>Handel</v>
      </c>
      <c r="G105" s="3" t="str">
        <f t="shared" si="12"/>
        <v>ERNST</v>
      </c>
      <c r="H105" s="3" t="str">
        <f t="shared" si="13"/>
        <v>handel</v>
      </c>
      <c r="I105" s="3" t="s">
        <v>220</v>
      </c>
      <c r="J105" s="3" t="s">
        <v>150</v>
      </c>
      <c r="K105" s="3" t="s">
        <v>213</v>
      </c>
      <c r="L105" s="4">
        <v>351.53</v>
      </c>
      <c r="M105" s="3">
        <v>120</v>
      </c>
      <c r="N105" s="5">
        <f t="shared" si="14"/>
        <v>34604472.588</v>
      </c>
      <c r="O105" s="5">
        <f t="shared" si="15"/>
        <v>3460447.2588</v>
      </c>
      <c r="P105" s="5">
        <f t="shared" si="16"/>
        <v>5917364.8125480004</v>
      </c>
      <c r="Q105" s="5">
        <f t="shared" si="17"/>
        <v>37061390</v>
      </c>
    </row>
    <row r="106" spans="2:17" x14ac:dyDescent="0.25">
      <c r="B106" s="2" t="s">
        <v>160</v>
      </c>
      <c r="C106" s="3" t="s">
        <v>229</v>
      </c>
      <c r="D106" s="3" t="str">
        <f t="shared" si="9"/>
        <v>Save-A-Lot Markets</v>
      </c>
      <c r="E106" s="3" t="str">
        <f t="shared" si="10"/>
        <v>Save-A-Lot</v>
      </c>
      <c r="F106" s="3" t="str">
        <f t="shared" si="11"/>
        <v>Markets</v>
      </c>
      <c r="G106" s="3" t="str">
        <f t="shared" si="12"/>
        <v>SAVE-A-LOT</v>
      </c>
      <c r="H106" s="3" t="str">
        <f t="shared" si="13"/>
        <v>markets</v>
      </c>
      <c r="I106" s="3" t="s">
        <v>221</v>
      </c>
      <c r="J106" s="3" t="s">
        <v>161</v>
      </c>
      <c r="K106" s="3" t="s">
        <v>216</v>
      </c>
      <c r="L106" s="4">
        <v>388.98</v>
      </c>
      <c r="M106" s="3">
        <v>120</v>
      </c>
      <c r="N106" s="5">
        <f t="shared" si="14"/>
        <v>38291035.60800001</v>
      </c>
      <c r="O106" s="5">
        <f t="shared" si="15"/>
        <v>0</v>
      </c>
      <c r="P106" s="5">
        <f t="shared" si="16"/>
        <v>7275296.7655200018</v>
      </c>
      <c r="Q106" s="5">
        <f t="shared" si="17"/>
        <v>45566332</v>
      </c>
    </row>
    <row r="109" spans="2:17" x14ac:dyDescent="0.25">
      <c r="J109" t="s">
        <v>238</v>
      </c>
    </row>
    <row r="110" spans="2:17" x14ac:dyDescent="0.25">
      <c r="J110" t="s">
        <v>239</v>
      </c>
    </row>
    <row r="111" spans="2:17" x14ac:dyDescent="0.25">
      <c r="J111" t="s">
        <v>240</v>
      </c>
    </row>
    <row r="112" spans="2:17" x14ac:dyDescent="0.25">
      <c r="J112" t="s">
        <v>241</v>
      </c>
    </row>
    <row r="113" spans="10:10" x14ac:dyDescent="0.25">
      <c r="J113" t="s">
        <v>242</v>
      </c>
    </row>
    <row r="114" spans="10:10" x14ac:dyDescent="0.25">
      <c r="J114" t="s">
        <v>243</v>
      </c>
    </row>
    <row r="115" spans="10:10" x14ac:dyDescent="0.25">
      <c r="J115" t="s">
        <v>244</v>
      </c>
    </row>
    <row r="116" spans="10:10" x14ac:dyDescent="0.25">
      <c r="J116" t="s">
        <v>245</v>
      </c>
    </row>
    <row r="117" spans="10:10" x14ac:dyDescent="0.25">
      <c r="J117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2020-09-22T23:49:23Z</dcterms:created>
  <dcterms:modified xsi:type="dcterms:W3CDTF">2020-10-29T01:32:52Z</dcterms:modified>
</cp:coreProperties>
</file>